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Ablage\"/>
    </mc:Choice>
  </mc:AlternateContent>
  <bookViews>
    <workbookView xWindow="0" yWindow="0" windowWidth="25200" windowHeight="11850"/>
  </bookViews>
  <sheets>
    <sheet name="Deckblatt" sheetId="16" r:id="rId1"/>
    <sheet name="I_ 0" sheetId="6" r:id="rId2"/>
    <sheet name="I_1" sheetId="8" r:id="rId3"/>
    <sheet name="I_2" sheetId="9" r:id="rId4"/>
    <sheet name="I_3" sheetId="7" r:id="rId5"/>
    <sheet name="I_4" sheetId="11" r:id="rId6"/>
    <sheet name="I_5a" sheetId="15" r:id="rId7"/>
    <sheet name="I_5b" sheetId="14" r:id="rId8"/>
    <sheet name="I_GB" sheetId="12" r:id="rId9"/>
    <sheet name="VarList" sheetId="1" r:id="rId10"/>
    <sheet name="Kommentar_VarList" sheetId="10" r:id="rId11"/>
  </sheets>
  <definedNames>
    <definedName name="_xlnm.Print_Area" localSheetId="0">Deckblatt!$A$3:$C$16</definedName>
    <definedName name="_xlnm.Print_Area" localSheetId="1">'I_ 0'!$A$1:$J$58</definedName>
    <definedName name="_xlnm.Print_Area" localSheetId="2">I_1!$A$1:$G$57</definedName>
    <definedName name="_xlnm.Print_Area" localSheetId="3">I_2!$A$1:$J$68</definedName>
    <definedName name="_xlnm.Print_Area" localSheetId="4">I_3!$A$1:$G$58</definedName>
    <definedName name="_xlnm.Print_Area" localSheetId="5">I_4!$A$1:$H$52</definedName>
    <definedName name="_xlnm.Print_Area" localSheetId="6">I_5a!$A$1:$K$37</definedName>
    <definedName name="_xlnm.Print_Area" localSheetId="7">I_5b!$A$1:$I$39</definedName>
    <definedName name="_xlnm.Print_Area" localSheetId="8">I_GB!$A$1:$H$28</definedName>
    <definedName name="_xlnm.Print_Area" localSheetId="10">Kommentar_VarList!$A$1:$H$40</definedName>
    <definedName name="_xlnm.Print_Area" localSheetId="9">VarList!$A$1:$I$432</definedName>
    <definedName name="v_1">VarList!$I$6</definedName>
    <definedName name="v_10">VarList!$I$15</definedName>
    <definedName name="v_100">VarList!$I$91</definedName>
    <definedName name="v_101">VarList!$I$92</definedName>
    <definedName name="v_102">VarList!$H$102</definedName>
    <definedName name="v_103">VarList!$H$103</definedName>
    <definedName name="v_104">VarList!$H$104</definedName>
    <definedName name="v_105">VarList!$H$105</definedName>
    <definedName name="v_106">VarList!#REF!</definedName>
    <definedName name="v_107">VarList!#REF!</definedName>
    <definedName name="v_108">VarList!#REF!</definedName>
    <definedName name="v_109">VarList!#REF!</definedName>
    <definedName name="v_11">VarList!$I$16</definedName>
    <definedName name="v_110">VarList!$I$102</definedName>
    <definedName name="v_111">VarList!$I$103</definedName>
    <definedName name="v_112">VarList!$I$104</definedName>
    <definedName name="v_113">VarList!$I$105</definedName>
    <definedName name="v_114">VarList!#REF!</definedName>
    <definedName name="v_115">VarList!#REF!</definedName>
    <definedName name="v_116">VarList!#REF!</definedName>
    <definedName name="v_117">VarList!#REF!</definedName>
    <definedName name="v_118">VarList!$H$108</definedName>
    <definedName name="v_119">VarList!$H$109</definedName>
    <definedName name="v_12">VarList!$I$17</definedName>
    <definedName name="v_120">VarList!#REF!</definedName>
    <definedName name="v_121">VarList!$H$110</definedName>
    <definedName name="v_122">VarList!$H$111</definedName>
    <definedName name="v_123">VarList!$H$112</definedName>
    <definedName name="v_124">VarList!$H$113</definedName>
    <definedName name="v_125">VarList!$H$114</definedName>
    <definedName name="v_126">VarList!#REF!</definedName>
    <definedName name="v_127">VarList!$H$115</definedName>
    <definedName name="v_128">VarList!$H$116</definedName>
    <definedName name="v_129">VarList!$H$117</definedName>
    <definedName name="v_13">VarList!$I$18</definedName>
    <definedName name="v_130">VarList!#REF!</definedName>
    <definedName name="v_131">VarList!$I$108</definedName>
    <definedName name="v_132">VarList!$I$109</definedName>
    <definedName name="v_133">VarList!#REF!</definedName>
    <definedName name="v_134">VarList!$I$110</definedName>
    <definedName name="v_135">VarList!$I$111</definedName>
    <definedName name="v_136">VarList!$I$112</definedName>
    <definedName name="v_137">VarList!$I$113</definedName>
    <definedName name="v_138">VarList!$I$114</definedName>
    <definedName name="v_139">VarList!#REF!</definedName>
    <definedName name="v_14">VarList!$I$19</definedName>
    <definedName name="v_140">VarList!$I$115</definedName>
    <definedName name="v_141">VarList!$I$116</definedName>
    <definedName name="v_142">VarList!$I$117</definedName>
    <definedName name="v_143">VarList!#REF!</definedName>
    <definedName name="v_144">VarList!$H$124</definedName>
    <definedName name="v_145">VarList!$H$125</definedName>
    <definedName name="v_146">VarList!$H$126</definedName>
    <definedName name="v_147">VarList!$H$127</definedName>
    <definedName name="v_148">VarList!$H$128</definedName>
    <definedName name="v_149">VarList!$H$131</definedName>
    <definedName name="v_15">VarList!$I$20</definedName>
    <definedName name="v_150">VarList!$H$132</definedName>
    <definedName name="v_151">VarList!$H$133</definedName>
    <definedName name="v_152">VarList!$H$134</definedName>
    <definedName name="v_153">VarList!$H$135</definedName>
    <definedName name="v_154">VarList!$I$124</definedName>
    <definedName name="v_155">VarList!$I$125</definedName>
    <definedName name="v_156">VarList!$I$126</definedName>
    <definedName name="v_157">VarList!$I$128</definedName>
    <definedName name="v_158">VarList!$I$129</definedName>
    <definedName name="v_159">VarList!$I$130</definedName>
    <definedName name="v_16">VarList!$I$21</definedName>
    <definedName name="v_160">VarList!$I$132</definedName>
    <definedName name="v_161">VarList!$I$133</definedName>
    <definedName name="v_162">VarList!$I$134</definedName>
    <definedName name="v_163">VarList!$I$136</definedName>
    <definedName name="v_164">VarList!#REF!</definedName>
    <definedName name="v_165">VarList!#REF!</definedName>
    <definedName name="v_166">VarList!#REF!</definedName>
    <definedName name="v_167">VarList!#REF!</definedName>
    <definedName name="v_168">VarList!#REF!</definedName>
    <definedName name="v_169">VarList!#REF!</definedName>
    <definedName name="v_17">VarList!$I$22</definedName>
    <definedName name="v_170">VarList!#REF!</definedName>
    <definedName name="v_171">VarList!#REF!</definedName>
    <definedName name="v_172">VarList!#REF!</definedName>
    <definedName name="v_173">VarList!#REF!</definedName>
    <definedName name="v_174">VarList!$H$139</definedName>
    <definedName name="v_175">VarList!$H$140</definedName>
    <definedName name="v_176">VarList!$H$141</definedName>
    <definedName name="v_177">VarList!$H$142</definedName>
    <definedName name="v_178">VarList!$H$143</definedName>
    <definedName name="v_179">VarList!$H$144</definedName>
    <definedName name="v_18">VarList!$I$23</definedName>
    <definedName name="v_180">VarList!$I$139</definedName>
    <definedName name="v_181">VarList!$I$140</definedName>
    <definedName name="v_182">VarList!$I$141</definedName>
    <definedName name="v_183">VarList!$I$142</definedName>
    <definedName name="v_184">VarList!$I$143</definedName>
    <definedName name="v_185">VarList!$I$144</definedName>
    <definedName name="v_186">VarList!$H$147</definedName>
    <definedName name="v_187">VarList!$H$148</definedName>
    <definedName name="v_188">VarList!$H$149</definedName>
    <definedName name="v_189">VarList!$H$150</definedName>
    <definedName name="v_19">VarList!$I$24</definedName>
    <definedName name="v_190">VarList!$H$151</definedName>
    <definedName name="v_191">VarList!$H$152</definedName>
    <definedName name="v_192">VarList!$H$153</definedName>
    <definedName name="v_193">VarList!$H$154</definedName>
    <definedName name="v_194">VarList!$I$147</definedName>
    <definedName name="v_195">VarList!$I$148</definedName>
    <definedName name="v_196">VarList!$I$149</definedName>
    <definedName name="v_197">VarList!$I$150</definedName>
    <definedName name="v_198">VarList!$I$151</definedName>
    <definedName name="v_199">VarList!$I$152</definedName>
    <definedName name="v_2">VarList!$I$7</definedName>
    <definedName name="v_20">VarList!$I$25</definedName>
    <definedName name="v_200">VarList!$I$153</definedName>
    <definedName name="v_201">VarList!$I$154</definedName>
    <definedName name="v_202">VarList!#REF!</definedName>
    <definedName name="v_203">VarList!#REF!</definedName>
    <definedName name="v_204">VarList!#REF!</definedName>
    <definedName name="v_205">VarList!#REF!</definedName>
    <definedName name="v_206">VarList!#REF!</definedName>
    <definedName name="v_207">VarList!#REF!</definedName>
    <definedName name="v_208">VarList!#REF!</definedName>
    <definedName name="v_209">VarList!#REF!</definedName>
    <definedName name="v_21">VarList!$I$26</definedName>
    <definedName name="v_210">VarList!#REF!</definedName>
    <definedName name="v_211">VarList!#REF!</definedName>
    <definedName name="v_212">VarList!#REF!</definedName>
    <definedName name="v_213">VarList!#REF!</definedName>
    <definedName name="v_214">VarList!#REF!</definedName>
    <definedName name="v_215">VarList!#REF!</definedName>
    <definedName name="v_216">VarList!#REF!</definedName>
    <definedName name="v_217">VarList!#REF!</definedName>
    <definedName name="v_218">VarList!#REF!</definedName>
    <definedName name="v_219">VarList!#REF!</definedName>
    <definedName name="v_22">VarList!$I$27</definedName>
    <definedName name="v_220">VarList!#REF!</definedName>
    <definedName name="v_221">VarList!#REF!</definedName>
    <definedName name="v_222">VarList!#REF!</definedName>
    <definedName name="v_223">VarList!#REF!</definedName>
    <definedName name="v_224">VarList!#REF!</definedName>
    <definedName name="v_225">VarList!#REF!</definedName>
    <definedName name="v_226">VarList!#REF!</definedName>
    <definedName name="v_227">VarList!#REF!</definedName>
    <definedName name="v_228">VarList!#REF!</definedName>
    <definedName name="v_229">VarList!#REF!</definedName>
    <definedName name="v_23">VarList!$I$28</definedName>
    <definedName name="v_230">VarList!#REF!</definedName>
    <definedName name="v_231">VarList!#REF!</definedName>
    <definedName name="v_232">VarList!#REF!</definedName>
    <definedName name="v_233">VarList!#REF!</definedName>
    <definedName name="v_234">VarList!#REF!</definedName>
    <definedName name="v_235">VarList!#REF!</definedName>
    <definedName name="v_236">VarList!#REF!</definedName>
    <definedName name="v_237">VarList!#REF!</definedName>
    <definedName name="v_238">VarList!#REF!</definedName>
    <definedName name="v_239">VarList!#REF!</definedName>
    <definedName name="v_24">VarList!$I$29</definedName>
    <definedName name="v_240">VarList!#REF!</definedName>
    <definedName name="v_241">VarList!#REF!</definedName>
    <definedName name="v_242">VarList!#REF!</definedName>
    <definedName name="v_243">VarList!#REF!</definedName>
    <definedName name="v_244">VarList!#REF!</definedName>
    <definedName name="v_245">VarList!#REF!</definedName>
    <definedName name="v_246">VarList!#REF!</definedName>
    <definedName name="v_247">VarList!#REF!</definedName>
    <definedName name="v_248">VarList!#REF!</definedName>
    <definedName name="v_249">VarList!#REF!</definedName>
    <definedName name="v_25">VarList!$I$30</definedName>
    <definedName name="v_250">VarList!#REF!</definedName>
    <definedName name="v_251">VarList!#REF!</definedName>
    <definedName name="v_252">VarList!#REF!</definedName>
    <definedName name="v_253">VarList!#REF!</definedName>
    <definedName name="v_254">VarList!$I$168</definedName>
    <definedName name="v_255">VarList!$I$169</definedName>
    <definedName name="v_256">VarList!$I$170</definedName>
    <definedName name="v_257">VarList!$I$171</definedName>
    <definedName name="v_258">VarList!$I$172</definedName>
    <definedName name="v_259">VarList!$I$173</definedName>
    <definedName name="v_26">VarList!$I$31</definedName>
    <definedName name="v_260">VarList!$I$174</definedName>
    <definedName name="v_261">VarList!$I$175</definedName>
    <definedName name="v_262">VarList!$I$176</definedName>
    <definedName name="v_263">VarList!$I$177</definedName>
    <definedName name="v_264">VarList!$I$178</definedName>
    <definedName name="v_265">VarList!$I$179</definedName>
    <definedName name="v_266">VarList!$I$180</definedName>
    <definedName name="v_267">VarList!$I$181</definedName>
    <definedName name="v_268">VarList!$I$182</definedName>
    <definedName name="v_269">VarList!$I$183</definedName>
    <definedName name="v_27">VarList!$I$32</definedName>
    <definedName name="v_270">VarList!$I$184</definedName>
    <definedName name="v_271">VarList!$I$185</definedName>
    <definedName name="v_272">VarList!$I$186</definedName>
    <definedName name="v_273">VarList!$I$187</definedName>
    <definedName name="v_274">VarList!$I$188</definedName>
    <definedName name="v_275">VarList!$I$191</definedName>
    <definedName name="v_276">VarList!$I$192</definedName>
    <definedName name="v_277">VarList!$I$193</definedName>
    <definedName name="v_278">VarList!$I$194</definedName>
    <definedName name="v_279">VarList!$I$195</definedName>
    <definedName name="v_28">VarList!$I$33</definedName>
    <definedName name="v_280">VarList!$I$196</definedName>
    <definedName name="v_281">VarList!$I$197</definedName>
    <definedName name="v_282">VarList!$I$198</definedName>
    <definedName name="v_283">VarList!$I$199</definedName>
    <definedName name="v_284">VarList!$I$200</definedName>
    <definedName name="v_285">VarList!$I$201</definedName>
    <definedName name="v_286">VarList!$I$202</definedName>
    <definedName name="v_287">VarList!$I$203</definedName>
    <definedName name="v_288">VarList!$I$204</definedName>
    <definedName name="v_289">VarList!$I$205</definedName>
    <definedName name="v_29">VarList!$I$34</definedName>
    <definedName name="v_290">VarList!$I$207</definedName>
    <definedName name="v_291">VarList!$I$208</definedName>
    <definedName name="v_292">VarList!$I$209</definedName>
    <definedName name="v_293">VarList!$I$210</definedName>
    <definedName name="v_294">VarList!$I$211</definedName>
    <definedName name="v_295">VarList!$I$212</definedName>
    <definedName name="v_296">VarList!$I$213</definedName>
    <definedName name="v_297">VarList!$I$214</definedName>
    <definedName name="v_298">VarList!$I$215</definedName>
    <definedName name="v_299">VarList!$I$216</definedName>
    <definedName name="v_3">VarList!$I$8</definedName>
    <definedName name="v_30">VarList!$I$37</definedName>
    <definedName name="v_300">VarList!$I$219</definedName>
    <definedName name="v_301">VarList!$I$220</definedName>
    <definedName name="v_302">VarList!$I$221</definedName>
    <definedName name="v_303">VarList!$I$222</definedName>
    <definedName name="v_304">VarList!$I$223</definedName>
    <definedName name="v_305">VarList!$I$224</definedName>
    <definedName name="v_306">VarList!$H$228</definedName>
    <definedName name="v_307">VarList!$I$229</definedName>
    <definedName name="v_308">VarList!$I$230</definedName>
    <definedName name="v_309">VarList!$I$231</definedName>
    <definedName name="v_31">VarList!$I$38</definedName>
    <definedName name="v_310">VarList!$I$232</definedName>
    <definedName name="v_311">VarList!$I$233</definedName>
    <definedName name="v_312">VarList!$I$234</definedName>
    <definedName name="v_313">VarList!$I$235</definedName>
    <definedName name="v_314">VarList!$I$236</definedName>
    <definedName name="v_315">VarList!$I$237</definedName>
    <definedName name="v_316">VarList!$I$238</definedName>
    <definedName name="v_317">VarList!$I$239</definedName>
    <definedName name="v_318">VarList!$I$240</definedName>
    <definedName name="v_319">VarList!$I$241</definedName>
    <definedName name="v_32">VarList!$I$39</definedName>
    <definedName name="v_320">VarList!$I$242</definedName>
    <definedName name="v_321">VarList!$I$243</definedName>
    <definedName name="v_322">VarList!$I$246</definedName>
    <definedName name="v_323">VarList!$I$247</definedName>
    <definedName name="v_324">VarList!$I$248</definedName>
    <definedName name="v_325">VarList!$I$249</definedName>
    <definedName name="v_326">VarList!#REF!</definedName>
    <definedName name="v_327">VarList!#REF!</definedName>
    <definedName name="v_328">VarList!$I$250</definedName>
    <definedName name="v_329">VarList!$I$251</definedName>
    <definedName name="v_33">VarList!$I$40</definedName>
    <definedName name="v_330">VarList!$I$252</definedName>
    <definedName name="v_331">VarList!$I$253</definedName>
    <definedName name="v_332">VarList!$I$254</definedName>
    <definedName name="v_333">VarList!$I$255</definedName>
    <definedName name="v_334">VarList!$I$256</definedName>
    <definedName name="v_335">VarList!$I$257</definedName>
    <definedName name="v_336">VarList!#REF!</definedName>
    <definedName name="v_337">VarList!$I$258</definedName>
    <definedName name="v_338">VarList!$I$259</definedName>
    <definedName name="v_339">VarList!$I$260</definedName>
    <definedName name="v_34">VarList!$I$43</definedName>
    <definedName name="v_340">VarList!$I$261</definedName>
    <definedName name="v_341">VarList!$I$262</definedName>
    <definedName name="v_342">VarList!$I$263</definedName>
    <definedName name="v_343">VarList!$I$264</definedName>
    <definedName name="v_344">VarList!$I$266</definedName>
    <definedName name="v_345">VarList!$I$267</definedName>
    <definedName name="v_346">VarList!$I$268</definedName>
    <definedName name="v_347">VarList!$I$270</definedName>
    <definedName name="v_348">VarList!$I$272</definedName>
    <definedName name="v_349">VarList!$I$274</definedName>
    <definedName name="v_35">VarList!$I$44</definedName>
    <definedName name="v_350">VarList!$I$275</definedName>
    <definedName name="v_351">VarList!$I$280</definedName>
    <definedName name="v_352">VarList!$I$281</definedName>
    <definedName name="v_353">VarList!#REF!</definedName>
    <definedName name="v_354">VarList!#REF!</definedName>
    <definedName name="v_355">VarList!$I$284</definedName>
    <definedName name="v_356">VarList!$I$285</definedName>
    <definedName name="v_357">VarList!$I$286</definedName>
    <definedName name="v_358">VarList!$I$287</definedName>
    <definedName name="v_359">VarList!$I$288</definedName>
    <definedName name="v_36">VarList!$I$45</definedName>
    <definedName name="v_360">VarList!$I$289</definedName>
    <definedName name="v_361">VarList!#REF!</definedName>
    <definedName name="v_362">VarList!#REF!</definedName>
    <definedName name="v_363">VarList!#REF!</definedName>
    <definedName name="v_364">VarList!#REF!</definedName>
    <definedName name="v_365">VarList!#REF!</definedName>
    <definedName name="v_366">VarList!#REF!</definedName>
    <definedName name="v_367">VarList!#REF!</definedName>
    <definedName name="v_368">VarList!#REF!</definedName>
    <definedName name="v_369">VarList!#REF!</definedName>
    <definedName name="v_37">VarList!$I$46</definedName>
    <definedName name="v_370">VarList!#REF!</definedName>
    <definedName name="v_371">VarList!#REF!</definedName>
    <definedName name="v_372">VarList!#REF!</definedName>
    <definedName name="v_373">VarList!#REF!</definedName>
    <definedName name="v_374">VarList!$I$298</definedName>
    <definedName name="v_375">VarList!$I$299</definedName>
    <definedName name="v_376">VarList!#REF!</definedName>
    <definedName name="v_377">VarList!#REF!</definedName>
    <definedName name="v_378">VarList!$H$302</definedName>
    <definedName name="v_379">VarList!$H$303</definedName>
    <definedName name="v_38">VarList!$I$47</definedName>
    <definedName name="v_380">VarList!$I$302</definedName>
    <definedName name="v_381">VarList!$I$303</definedName>
    <definedName name="v_382">VarList!$I$309</definedName>
    <definedName name="v_383">VarList!$I$310</definedName>
    <definedName name="v_384">VarList!$I$311</definedName>
    <definedName name="v_385">VarList!$I$312</definedName>
    <definedName name="v_386">VarList!$I$313</definedName>
    <definedName name="v_387">VarList!$I$314</definedName>
    <definedName name="v_388">VarList!$I$316</definedName>
    <definedName name="v_389">VarList!$I$317</definedName>
    <definedName name="v_39">VarList!$I$48</definedName>
    <definedName name="v_390">VarList!$I$318</definedName>
    <definedName name="v_391">VarList!$I$320</definedName>
    <definedName name="v_392">VarList!$I$321</definedName>
    <definedName name="v_393">VarList!$I$322</definedName>
    <definedName name="v_394">VarList!$I$323</definedName>
    <definedName name="v_395">VarList!$I$324</definedName>
    <definedName name="v_396">VarList!$I$326</definedName>
    <definedName name="v_397">VarList!$I$327</definedName>
    <definedName name="v_398">VarList!$I$328</definedName>
    <definedName name="v_399">VarList!$I$330</definedName>
    <definedName name="v_4">VarList!$I$9</definedName>
    <definedName name="v_40">VarList!$I$49</definedName>
    <definedName name="v_400">VarList!$I$331</definedName>
    <definedName name="v_401">VarList!$I$332</definedName>
    <definedName name="v_402">VarList!$I$334</definedName>
    <definedName name="v_403">VarList!$I$335</definedName>
    <definedName name="v_404">VarList!$I$336</definedName>
    <definedName name="v_405">VarList!$I$337</definedName>
    <definedName name="v_406">VarList!$I$338</definedName>
    <definedName name="v_407">VarList!$I$339</definedName>
    <definedName name="v_408">VarList!$I$340</definedName>
    <definedName name="v_409">VarList!$I$341</definedName>
    <definedName name="v_41">VarList!$I$50</definedName>
    <definedName name="v_410">VarList!$I$383</definedName>
    <definedName name="v_411">VarList!$I$384</definedName>
    <definedName name="v_412">VarList!$I$385</definedName>
    <definedName name="v_413">VarList!$I$386</definedName>
    <definedName name="v_414">VarList!$I$388</definedName>
    <definedName name="v_415">VarList!$I$389</definedName>
    <definedName name="v_416">VarList!$I$390</definedName>
    <definedName name="v_417">VarList!$I$391</definedName>
    <definedName name="v_418">VarList!$I$394</definedName>
    <definedName name="v_419">VarList!#REF!</definedName>
    <definedName name="v_42">VarList!$I$56</definedName>
    <definedName name="v_420">VarList!$I$398</definedName>
    <definedName name="v_421">VarList!$I$399</definedName>
    <definedName name="v_422">VarList!$I$400</definedName>
    <definedName name="v_423">VarList!$I$404</definedName>
    <definedName name="v_424">VarList!$I$405</definedName>
    <definedName name="v_425">VarList!$I$406</definedName>
    <definedName name="v_426">VarList!#REF!</definedName>
    <definedName name="v_427">VarList!$I$410</definedName>
    <definedName name="v_428">VarList!#REF!</definedName>
    <definedName name="v_429">VarList!#REF!</definedName>
    <definedName name="v_43">VarList!$I$57</definedName>
    <definedName name="v_430">VarList!#REF!</definedName>
    <definedName name="v_431">VarList!$I$411</definedName>
    <definedName name="v_432">VarList!$I$412</definedName>
    <definedName name="v_433">VarList!$I$414</definedName>
    <definedName name="v_434">VarList!$I$415</definedName>
    <definedName name="v_435">VarList!$I$416</definedName>
    <definedName name="v_436">VarList!$I$420</definedName>
    <definedName name="v_437">VarList!#REF!</definedName>
    <definedName name="v_438">VarList!$I$421</definedName>
    <definedName name="v_439">VarList!#REF!</definedName>
    <definedName name="v_44">VarList!$I$58</definedName>
    <definedName name="v_440">VarList!$I$423</definedName>
    <definedName name="v_441">VarList!#REF!</definedName>
    <definedName name="v_442">VarList!$I$424</definedName>
    <definedName name="v_443">VarList!#REF!</definedName>
    <definedName name="v_444">VarList!$I$425</definedName>
    <definedName name="v_445">VarList!#REF!</definedName>
    <definedName name="v_446">VarList!$I$427</definedName>
    <definedName name="v_447">VarList!$I$429</definedName>
    <definedName name="v_448">VarList!$I$431</definedName>
    <definedName name="v_449">VarList!#REF!</definedName>
    <definedName name="v_45">VarList!$I$59</definedName>
    <definedName name="v_450">VarList!#REF!</definedName>
    <definedName name="v_451">VarList!#REF!</definedName>
    <definedName name="v_452">VarList!#REF!</definedName>
    <definedName name="v_453">VarList!#REF!</definedName>
    <definedName name="v_454">VarList!#REF!</definedName>
    <definedName name="v_455">VarList!#REF!</definedName>
    <definedName name="v_456">VarList!#REF!</definedName>
    <definedName name="v_457">VarList!#REF!</definedName>
    <definedName name="v_458">VarList!#REF!</definedName>
    <definedName name="v_459">VarList!#REF!</definedName>
    <definedName name="v_46">VarList!$I$61</definedName>
    <definedName name="v_460">VarList!#REF!</definedName>
    <definedName name="v_461">VarList!#REF!</definedName>
    <definedName name="v_462">VarList!#REF!</definedName>
    <definedName name="v_463">VarList!#REF!</definedName>
    <definedName name="v_464">VarList!#REF!</definedName>
    <definedName name="v_465">VarList!#REF!</definedName>
    <definedName name="v_466">VarList!#REF!</definedName>
    <definedName name="v_467">VarList!#REF!</definedName>
    <definedName name="v_468">VarList!#REF!</definedName>
    <definedName name="v_469">VarList!#REF!</definedName>
    <definedName name="v_47">VarList!$I$62</definedName>
    <definedName name="v_470">VarList!#REF!</definedName>
    <definedName name="v_471">VarList!#REF!</definedName>
    <definedName name="v_472">VarList!#REF!</definedName>
    <definedName name="v_473">VarList!#REF!</definedName>
    <definedName name="v_474">VarList!#REF!</definedName>
    <definedName name="v_475">VarList!#REF!</definedName>
    <definedName name="v_476">VarList!#REF!</definedName>
    <definedName name="v_477">VarList!#REF!</definedName>
    <definedName name="v_478">VarList!#REF!</definedName>
    <definedName name="v_479">VarList!#REF!</definedName>
    <definedName name="v_48">VarList!$I$63</definedName>
    <definedName name="v_480">VarList!#REF!</definedName>
    <definedName name="v_481">VarList!#REF!</definedName>
    <definedName name="v_482">VarList!#REF!</definedName>
    <definedName name="v_483">VarList!#REF!</definedName>
    <definedName name="v_484">VarList!#REF!</definedName>
    <definedName name="v_485">VarList!#REF!</definedName>
    <definedName name="v_486">VarList!#REF!</definedName>
    <definedName name="v_487">VarList!#REF!</definedName>
    <definedName name="v_488">VarList!#REF!</definedName>
    <definedName name="v_489">VarList!#REF!</definedName>
    <definedName name="v_49">VarList!$I$64</definedName>
    <definedName name="v_490">VarList!#REF!</definedName>
    <definedName name="v_491">VarList!#REF!</definedName>
    <definedName name="v_492">VarList!#REF!</definedName>
    <definedName name="v_493">VarList!#REF!</definedName>
    <definedName name="v_494">VarList!#REF!</definedName>
    <definedName name="v_495">VarList!#REF!</definedName>
    <definedName name="v_496">VarList!#REF!</definedName>
    <definedName name="v_497">VarList!#REF!</definedName>
    <definedName name="v_498">VarList!#REF!</definedName>
    <definedName name="v_499">VarList!#REF!</definedName>
    <definedName name="v_5">VarList!$I$10</definedName>
    <definedName name="v_50">VarList!$I$66</definedName>
    <definedName name="v_500">VarList!#REF!</definedName>
    <definedName name="v_51">VarList!$I$67</definedName>
    <definedName name="v_52">VarList!$I$68</definedName>
    <definedName name="v_53">VarList!$I$69</definedName>
    <definedName name="v_54">VarList!$I$70</definedName>
    <definedName name="v_55">VarList!$I$71</definedName>
    <definedName name="v_56">VarList!$I$72</definedName>
    <definedName name="v_57">VarList!$I$73</definedName>
    <definedName name="v_58">VarList!$H$77</definedName>
    <definedName name="v_59">VarList!$H$78</definedName>
    <definedName name="v_6">VarList!$I$11</definedName>
    <definedName name="v_60">VarList!$H$79</definedName>
    <definedName name="v_61">VarList!$H$80</definedName>
    <definedName name="v_62">VarList!$H$81</definedName>
    <definedName name="v_63">VarList!$H$82</definedName>
    <definedName name="v_64">VarList!$H$83</definedName>
    <definedName name="v_65">VarList!$H$84</definedName>
    <definedName name="v_66">VarList!$I$77</definedName>
    <definedName name="v_67">VarList!$I$78</definedName>
    <definedName name="v_68">VarList!$I$79</definedName>
    <definedName name="v_69">VarList!$I$80</definedName>
    <definedName name="v_7">VarList!$I$12</definedName>
    <definedName name="v_70">VarList!$I$81</definedName>
    <definedName name="v_71">VarList!$I$82</definedName>
    <definedName name="v_72">VarList!$I$83</definedName>
    <definedName name="v_73">VarList!$I$84</definedName>
    <definedName name="v_74" localSheetId="6">VarList!#REF!</definedName>
    <definedName name="v_74">VarList!#REF!</definedName>
    <definedName name="v_75" localSheetId="6">VarList!#REF!</definedName>
    <definedName name="v_75">VarList!#REF!</definedName>
    <definedName name="v_76" localSheetId="6">VarList!#REF!</definedName>
    <definedName name="v_76">VarList!#REF!</definedName>
    <definedName name="v_77" localSheetId="6">VarList!#REF!</definedName>
    <definedName name="v_77">VarList!#REF!</definedName>
    <definedName name="v_78" localSheetId="6">VarList!#REF!</definedName>
    <definedName name="v_78">VarList!#REF!</definedName>
    <definedName name="v_79" localSheetId="6">VarList!#REF!</definedName>
    <definedName name="v_79">VarList!#REF!</definedName>
    <definedName name="v_8">VarList!$I$13</definedName>
    <definedName name="v_80" localSheetId="6">VarList!#REF!</definedName>
    <definedName name="v_80">VarList!#REF!</definedName>
    <definedName name="v_81" localSheetId="6">VarList!#REF!</definedName>
    <definedName name="v_81">VarList!#REF!</definedName>
    <definedName name="v_82" localSheetId="6">VarList!#REF!</definedName>
    <definedName name="v_82">VarList!#REF!</definedName>
    <definedName name="v_83" localSheetId="6">VarList!#REF!</definedName>
    <definedName name="v_83">VarList!#REF!</definedName>
    <definedName name="v_84" localSheetId="6">VarList!#REF!</definedName>
    <definedName name="v_84">VarList!#REF!</definedName>
    <definedName name="v_85" localSheetId="6">VarList!#REF!</definedName>
    <definedName name="v_85">VarList!#REF!</definedName>
    <definedName name="v_86">VarList!#REF!</definedName>
    <definedName name="v_87" localSheetId="6">VarList!#REF!</definedName>
    <definedName name="v_87">VarList!#REF!</definedName>
    <definedName name="v_88">VarList!#REF!</definedName>
    <definedName name="v_89" localSheetId="6">VarList!#REF!</definedName>
    <definedName name="v_89">VarList!#REF!</definedName>
    <definedName name="v_9">VarList!$I$14</definedName>
    <definedName name="v_90">VarList!$H$87</definedName>
    <definedName name="v_91">VarList!$H$88</definedName>
    <definedName name="v_92">VarList!$H$89</definedName>
    <definedName name="v_93">VarList!$H$90</definedName>
    <definedName name="v_94">VarList!$H$91</definedName>
    <definedName name="v_95">VarList!$H$92</definedName>
    <definedName name="v_96">VarList!$I$87</definedName>
    <definedName name="v_97">VarList!$I$88</definedName>
    <definedName name="v_98">VarList!$I$89</definedName>
    <definedName name="v_99">VarList!$I$90</definedName>
    <definedName name="Z_26C65640_A639_4B39_AAA9_2BD3FD601805_.wvu.PrintArea" localSheetId="1" hidden="1">'I_ 0'!$A$1:$J$58</definedName>
    <definedName name="Z_26C65640_A639_4B39_AAA9_2BD3FD601805_.wvu.PrintArea" localSheetId="2" hidden="1">I_1!$A$1:$G$57</definedName>
    <definedName name="Z_26C65640_A639_4B39_AAA9_2BD3FD601805_.wvu.PrintArea" localSheetId="3" hidden="1">I_2!$A$1:$J$68</definedName>
    <definedName name="Z_26C65640_A639_4B39_AAA9_2BD3FD601805_.wvu.PrintArea" localSheetId="4" hidden="1">I_3!$A$1:$G$58</definedName>
    <definedName name="Z_26C65640_A639_4B39_AAA9_2BD3FD601805_.wvu.PrintArea" localSheetId="5" hidden="1">I_4!$A$1:$H$52</definedName>
    <definedName name="Z_26C65640_A639_4B39_AAA9_2BD3FD601805_.wvu.PrintArea" localSheetId="6" hidden="1">I_5a!$A$1:$K$37</definedName>
    <definedName name="Z_26C65640_A639_4B39_AAA9_2BD3FD601805_.wvu.PrintArea" localSheetId="7" hidden="1">I_5b!$A$1:$I$39</definedName>
    <definedName name="Z_26C65640_A639_4B39_AAA9_2BD3FD601805_.wvu.PrintArea" localSheetId="8" hidden="1">I_GB!$A$1:$H$28</definedName>
    <definedName name="Z_26C65640_A639_4B39_AAA9_2BD3FD601805_.wvu.PrintArea" localSheetId="10" hidden="1">Kommentar_VarList!$A$1:$H$40</definedName>
    <definedName name="Z_26C65640_A639_4B39_AAA9_2BD3FD601805_.wvu.PrintArea" localSheetId="9" hidden="1">VarList!$A$1:$I$432</definedName>
    <definedName name="Z_BBBDFB0D_0382_4063_96AC_44BAFDAB22E3_.wvu.Cols" localSheetId="6" hidden="1">I_5a!$L:$N</definedName>
    <definedName name="Z_BBBDFB0D_0382_4063_96AC_44BAFDAB22E3_.wvu.Cols" localSheetId="7" hidden="1">I_5b!$J:$L</definedName>
    <definedName name="Z_BBBDFB0D_0382_4063_96AC_44BAFDAB22E3_.wvu.PrintArea" localSheetId="1" hidden="1">'I_ 0'!$A$1:$J$58</definedName>
    <definedName name="Z_BBBDFB0D_0382_4063_96AC_44BAFDAB22E3_.wvu.PrintArea" localSheetId="2" hidden="1">I_1!$A$1:$G$57</definedName>
    <definedName name="Z_BBBDFB0D_0382_4063_96AC_44BAFDAB22E3_.wvu.PrintArea" localSheetId="3" hidden="1">I_2!$A$1:$J$68</definedName>
    <definedName name="Z_BBBDFB0D_0382_4063_96AC_44BAFDAB22E3_.wvu.PrintArea" localSheetId="4" hidden="1">I_3!$A$1:$G$58</definedName>
    <definedName name="Z_BBBDFB0D_0382_4063_96AC_44BAFDAB22E3_.wvu.PrintArea" localSheetId="5" hidden="1">I_4!$A$1:$H$52</definedName>
    <definedName name="Z_BBBDFB0D_0382_4063_96AC_44BAFDAB22E3_.wvu.PrintArea" localSheetId="6" hidden="1">I_5a!$A$1:$K$39</definedName>
    <definedName name="Z_BBBDFB0D_0382_4063_96AC_44BAFDAB22E3_.wvu.PrintArea" localSheetId="7" hidden="1">I_5b!$A$1:$I$39</definedName>
    <definedName name="Z_BBBDFB0D_0382_4063_96AC_44BAFDAB22E3_.wvu.PrintArea" localSheetId="8" hidden="1">I_GB!$A$1:$H$20</definedName>
    <definedName name="Z_BBBDFB0D_0382_4063_96AC_44BAFDAB22E3_.wvu.PrintArea" localSheetId="9" hidden="1">VarList!$A$1:$I$432</definedName>
    <definedName name="Z_BE2505B5_6FB1_42D5_9653_BA06AE8B9806_.wvu.PrintArea" localSheetId="1" hidden="1">'I_ 0'!$A$1:$J$58</definedName>
    <definedName name="Z_BE2505B5_6FB1_42D5_9653_BA06AE8B9806_.wvu.PrintArea" localSheetId="2" hidden="1">I_1!$A$1:$G$57</definedName>
    <definedName name="Z_BE2505B5_6FB1_42D5_9653_BA06AE8B9806_.wvu.PrintArea" localSheetId="3" hidden="1">I_2!$A$1:$J$68</definedName>
    <definedName name="Z_BE2505B5_6FB1_42D5_9653_BA06AE8B9806_.wvu.PrintArea" localSheetId="4" hidden="1">I_3!$A$1:$G$58</definedName>
    <definedName name="Z_BE2505B5_6FB1_42D5_9653_BA06AE8B9806_.wvu.PrintArea" localSheetId="5" hidden="1">I_4!$A$1:$H$52</definedName>
    <definedName name="Z_BE2505B5_6FB1_42D5_9653_BA06AE8B9806_.wvu.PrintArea" localSheetId="6" hidden="1">I_5a!$A$1:$K$37</definedName>
    <definedName name="Z_BE2505B5_6FB1_42D5_9653_BA06AE8B9806_.wvu.PrintArea" localSheetId="7" hidden="1">I_5b!$A$1:$I$39</definedName>
    <definedName name="Z_BE2505B5_6FB1_42D5_9653_BA06AE8B9806_.wvu.PrintArea" localSheetId="8" hidden="1">I_GB!$A$1:$H$28</definedName>
    <definedName name="Z_BE2505B5_6FB1_42D5_9653_BA06AE8B9806_.wvu.PrintArea" localSheetId="10" hidden="1">Kommentar_VarList!$A$1:$H$40</definedName>
    <definedName name="Z_BE2505B5_6FB1_42D5_9653_BA06AE8B9806_.wvu.PrintArea" localSheetId="9" hidden="1">VarList!$A$1:$I$432</definedName>
  </definedNames>
  <calcPr calcId="162913"/>
  <customWorkbookViews>
    <customWorkbookView name="Bernhard Forstner - Persönliche Ansicht" guid="{BBBDFB0D-0382-4063-96AC-44BAFDAB22E3}" mergeInterval="0" personalView="1" maximized="1" windowWidth="1916" windowHeight="838" tabRatio="630" activeSheetId="12"/>
    <customWorkbookView name="Bernhard_IK" guid="{26C65640-A639-4B39-AAA9-2BD3FD601805}" includeHiddenRowCol="0" maximized="1" windowWidth="1916" windowHeight="838" activeSheetId="6"/>
    <customWorkbookView name="IK" guid="{BE2505B5-6FB1-42D5-9653-BA06AE8B9806}" includeHiddenRowCol="0" maximized="1" windowWidth="1916" windowHeight="838" activeSheetId="6"/>
  </customWorkbookViews>
</workbook>
</file>

<file path=xl/calcChain.xml><?xml version="1.0" encoding="utf-8"?>
<calcChain xmlns="http://schemas.openxmlformats.org/spreadsheetml/2006/main">
  <c r="I22" i="1" l="1"/>
  <c r="H265" i="1" l="1"/>
  <c r="H261" i="1"/>
  <c r="H262" i="1"/>
  <c r="H263" i="1"/>
  <c r="H264" i="1"/>
  <c r="I260" i="1"/>
  <c r="H260" i="1"/>
  <c r="D30" i="11" l="1"/>
  <c r="F294" i="1" l="1"/>
  <c r="G294" i="1"/>
  <c r="H294" i="1"/>
  <c r="I294" i="1"/>
  <c r="F295" i="1"/>
  <c r="G295" i="1"/>
  <c r="H295" i="1"/>
  <c r="I295" i="1"/>
  <c r="F296" i="1"/>
  <c r="G296" i="1"/>
  <c r="H296" i="1"/>
  <c r="I296" i="1"/>
  <c r="G293" i="1"/>
  <c r="H293" i="1"/>
  <c r="I293" i="1"/>
  <c r="F293" i="1"/>
  <c r="H275" i="1"/>
  <c r="H274" i="1"/>
  <c r="H272" i="1"/>
  <c r="H270" i="1"/>
  <c r="H268" i="1"/>
  <c r="H267" i="1"/>
  <c r="H266" i="1"/>
  <c r="H259" i="1"/>
  <c r="H257" i="1"/>
  <c r="H256" i="1"/>
  <c r="H255" i="1"/>
  <c r="H254" i="1"/>
  <c r="H253" i="1"/>
  <c r="H251" i="1"/>
  <c r="H250" i="1"/>
  <c r="H249" i="1"/>
  <c r="H248" i="1"/>
  <c r="H247" i="1"/>
  <c r="H245" i="1"/>
  <c r="H244" i="1"/>
  <c r="H230" i="1"/>
  <c r="H231" i="1"/>
  <c r="H232" i="1"/>
  <c r="H233" i="1"/>
  <c r="H234" i="1"/>
  <c r="H235" i="1"/>
  <c r="H236" i="1"/>
  <c r="H237" i="1"/>
  <c r="H238" i="1"/>
  <c r="H239" i="1"/>
  <c r="H240" i="1"/>
  <c r="H241" i="1"/>
  <c r="H242" i="1"/>
  <c r="H229" i="1"/>
  <c r="H158" i="1"/>
  <c r="I158" i="1"/>
  <c r="H159" i="1"/>
  <c r="I159" i="1"/>
  <c r="H160" i="1"/>
  <c r="I160" i="1"/>
  <c r="H161" i="1"/>
  <c r="I161" i="1"/>
  <c r="H162" i="1"/>
  <c r="I162" i="1"/>
  <c r="H163" i="1"/>
  <c r="I163" i="1"/>
  <c r="I157" i="1"/>
  <c r="H157" i="1"/>
  <c r="I83" i="1"/>
  <c r="H83" i="1"/>
  <c r="I82" i="1"/>
  <c r="H82" i="1"/>
  <c r="I79" i="1"/>
  <c r="H79" i="1"/>
  <c r="I78" i="1"/>
  <c r="H78" i="1"/>
  <c r="I77" i="1"/>
  <c r="H77" i="1"/>
  <c r="I16" i="1"/>
  <c r="I17" i="1"/>
  <c r="I18" i="1"/>
  <c r="I40" i="1"/>
  <c r="I39" i="1"/>
  <c r="I38" i="1"/>
  <c r="I37" i="1"/>
  <c r="I32" i="1"/>
  <c r="H169" i="1" l="1"/>
  <c r="H170" i="1"/>
  <c r="H171" i="1"/>
  <c r="H172" i="1"/>
  <c r="H173" i="1"/>
  <c r="H174" i="1"/>
  <c r="H175" i="1"/>
  <c r="H176" i="1"/>
  <c r="H177" i="1"/>
  <c r="H178" i="1"/>
  <c r="H179" i="1"/>
  <c r="H180" i="1"/>
  <c r="H181" i="1"/>
  <c r="H182" i="1"/>
  <c r="H183" i="1"/>
  <c r="H184" i="1"/>
  <c r="H185" i="1"/>
  <c r="H186" i="1"/>
  <c r="H187" i="1"/>
  <c r="H191" i="1"/>
  <c r="H192" i="1"/>
  <c r="H193" i="1"/>
  <c r="H194" i="1"/>
  <c r="H195" i="1"/>
  <c r="H196" i="1"/>
  <c r="H197" i="1"/>
  <c r="H198" i="1"/>
  <c r="H199" i="1"/>
  <c r="H200" i="1"/>
  <c r="H201" i="1"/>
  <c r="H202" i="1"/>
  <c r="H203" i="1"/>
  <c r="H204" i="1"/>
  <c r="H208" i="1"/>
  <c r="H209" i="1"/>
  <c r="H211" i="1"/>
  <c r="H212" i="1"/>
  <c r="H216" i="1"/>
  <c r="H219" i="1"/>
  <c r="H220" i="1"/>
  <c r="H221" i="1"/>
  <c r="H222" i="1"/>
  <c r="H223" i="1"/>
  <c r="H224" i="1"/>
  <c r="I409" i="1"/>
  <c r="H409" i="1"/>
  <c r="I408" i="1"/>
  <c r="H408" i="1"/>
  <c r="I285" i="1"/>
  <c r="I286" i="1"/>
  <c r="I287" i="1"/>
  <c r="I288" i="1"/>
  <c r="I289" i="1"/>
  <c r="I284" i="1"/>
  <c r="I428" i="1"/>
  <c r="I429" i="1"/>
  <c r="I430" i="1"/>
  <c r="I431" i="1"/>
  <c r="I432" i="1"/>
  <c r="I423" i="1"/>
  <c r="I424" i="1"/>
  <c r="I425" i="1"/>
  <c r="H424" i="1"/>
  <c r="H425" i="1"/>
  <c r="H423" i="1"/>
  <c r="H420" i="1"/>
  <c r="I405" i="1"/>
  <c r="I406" i="1"/>
  <c r="I404" i="1"/>
  <c r="H399" i="1"/>
  <c r="I399" i="1"/>
  <c r="H400" i="1"/>
  <c r="I400" i="1"/>
  <c r="H401" i="1"/>
  <c r="I401" i="1"/>
  <c r="I398" i="1"/>
  <c r="H398" i="1"/>
  <c r="H421" i="1"/>
  <c r="H379" i="1"/>
  <c r="I379" i="1"/>
  <c r="H381" i="1"/>
  <c r="I381" i="1"/>
  <c r="H382" i="1"/>
  <c r="I382" i="1"/>
  <c r="H383" i="1"/>
  <c r="I383" i="1"/>
  <c r="H384" i="1"/>
  <c r="I384" i="1"/>
  <c r="H385" i="1"/>
  <c r="I385" i="1"/>
  <c r="H378" i="1"/>
  <c r="H388" i="1"/>
  <c r="I388" i="1"/>
  <c r="H390" i="1"/>
  <c r="I390" i="1"/>
  <c r="H391" i="1"/>
  <c r="I391" i="1"/>
  <c r="H392" i="1"/>
  <c r="I392" i="1"/>
  <c r="H393" i="1"/>
  <c r="I393" i="1"/>
  <c r="H394" i="1"/>
  <c r="I394" i="1"/>
  <c r="I387" i="1"/>
  <c r="H387" i="1"/>
  <c r="I378" i="1"/>
  <c r="H374" i="1"/>
  <c r="I374" i="1"/>
  <c r="H344" i="1"/>
  <c r="I344" i="1"/>
  <c r="H345" i="1"/>
  <c r="I345" i="1"/>
  <c r="H346" i="1"/>
  <c r="I346" i="1"/>
  <c r="H347" i="1"/>
  <c r="I347" i="1"/>
  <c r="H348" i="1"/>
  <c r="I348" i="1"/>
  <c r="H350" i="1"/>
  <c r="I350" i="1"/>
  <c r="H351" i="1"/>
  <c r="I351" i="1"/>
  <c r="H353" i="1"/>
  <c r="I353" i="1"/>
  <c r="H354" i="1"/>
  <c r="I354" i="1"/>
  <c r="H355" i="1"/>
  <c r="I355" i="1"/>
  <c r="H357" i="1"/>
  <c r="I357" i="1"/>
  <c r="H358" i="1"/>
  <c r="I358" i="1"/>
  <c r="H359" i="1"/>
  <c r="I359" i="1"/>
  <c r="H360" i="1"/>
  <c r="I360" i="1"/>
  <c r="H361" i="1"/>
  <c r="I361" i="1"/>
  <c r="H363" i="1"/>
  <c r="I363" i="1"/>
  <c r="H364" i="1"/>
  <c r="I364" i="1"/>
  <c r="H365" i="1"/>
  <c r="I365" i="1"/>
  <c r="H366" i="1"/>
  <c r="I366" i="1"/>
  <c r="H367" i="1"/>
  <c r="I367" i="1"/>
  <c r="H368" i="1"/>
  <c r="I368" i="1"/>
  <c r="H369" i="1"/>
  <c r="I369" i="1"/>
  <c r="H371" i="1"/>
  <c r="I371" i="1"/>
  <c r="H372" i="1"/>
  <c r="I372" i="1"/>
  <c r="H373" i="1"/>
  <c r="I373" i="1"/>
  <c r="I343" i="1"/>
  <c r="H343" i="1"/>
  <c r="H320" i="1"/>
  <c r="I320" i="1"/>
  <c r="H321" i="1"/>
  <c r="I321" i="1"/>
  <c r="H322" i="1"/>
  <c r="I322" i="1"/>
  <c r="H323" i="1"/>
  <c r="I323" i="1"/>
  <c r="H324" i="1"/>
  <c r="I324" i="1"/>
  <c r="H325" i="1"/>
  <c r="I325" i="1"/>
  <c r="H326" i="1"/>
  <c r="I326" i="1"/>
  <c r="H327" i="1"/>
  <c r="I327" i="1"/>
  <c r="H328" i="1"/>
  <c r="I328" i="1"/>
  <c r="H330" i="1"/>
  <c r="I330" i="1"/>
  <c r="H331" i="1"/>
  <c r="I331" i="1"/>
  <c r="H332" i="1"/>
  <c r="I332" i="1"/>
  <c r="H333" i="1"/>
  <c r="I333" i="1"/>
  <c r="H334" i="1"/>
  <c r="I334" i="1"/>
  <c r="H335" i="1"/>
  <c r="I335" i="1"/>
  <c r="H338" i="1"/>
  <c r="I338" i="1"/>
  <c r="H339" i="1"/>
  <c r="I339" i="1"/>
  <c r="H340" i="1"/>
  <c r="I340" i="1"/>
  <c r="H341" i="1"/>
  <c r="I341" i="1"/>
  <c r="H310" i="1"/>
  <c r="I310" i="1"/>
  <c r="H311" i="1"/>
  <c r="I311" i="1"/>
  <c r="H312" i="1"/>
  <c r="I312" i="1"/>
  <c r="H313" i="1"/>
  <c r="I313" i="1"/>
  <c r="H314" i="1"/>
  <c r="I314" i="1"/>
  <c r="H315" i="1"/>
  <c r="I315" i="1"/>
  <c r="H316" i="1"/>
  <c r="I316" i="1"/>
  <c r="H317" i="1"/>
  <c r="I317" i="1"/>
  <c r="H318" i="1"/>
  <c r="I318" i="1"/>
  <c r="I309" i="1"/>
  <c r="H309" i="1"/>
  <c r="F50" i="7"/>
  <c r="C290" i="1" l="1"/>
  <c r="C289" i="1"/>
  <c r="C285" i="1"/>
  <c r="C294" i="1" s="1"/>
  <c r="C286" i="1"/>
  <c r="C295" i="1" s="1"/>
  <c r="C287" i="1"/>
  <c r="C296" i="1" s="1"/>
  <c r="C288" i="1"/>
  <c r="C284" i="1"/>
  <c r="C293" i="1" s="1"/>
  <c r="I132" i="1"/>
  <c r="I133" i="1"/>
  <c r="I134" i="1"/>
  <c r="I135" i="1"/>
  <c r="I136" i="1"/>
  <c r="I125" i="1"/>
  <c r="I126" i="1"/>
  <c r="I127" i="1"/>
  <c r="I128" i="1"/>
  <c r="I129" i="1"/>
  <c r="I131" i="1"/>
  <c r="I124" i="1"/>
  <c r="H132" i="1"/>
  <c r="H133" i="1"/>
  <c r="H134" i="1"/>
  <c r="H135" i="1"/>
  <c r="H136" i="1"/>
  <c r="H131" i="1"/>
  <c r="H129" i="1"/>
  <c r="E125" i="1"/>
  <c r="E132" i="1" s="1"/>
  <c r="H125" i="1"/>
  <c r="E126" i="1"/>
  <c r="E133" i="1" s="1"/>
  <c r="H126" i="1"/>
  <c r="H127" i="1"/>
  <c r="H128" i="1"/>
  <c r="H124" i="1"/>
  <c r="E124" i="1"/>
  <c r="E131" i="1" s="1"/>
  <c r="C118" i="1"/>
  <c r="H118" i="1"/>
  <c r="H97" i="1"/>
  <c r="H98" i="1"/>
  <c r="H99" i="1"/>
  <c r="C119" i="1"/>
  <c r="C121" i="1"/>
  <c r="I121" i="1"/>
  <c r="H119" i="1"/>
  <c r="H121" i="1"/>
  <c r="H109" i="1"/>
  <c r="H110" i="1"/>
  <c r="H111" i="1"/>
  <c r="H112" i="1"/>
  <c r="H113" i="1"/>
  <c r="H114" i="1"/>
  <c r="H115" i="1"/>
  <c r="H116" i="1"/>
  <c r="H117" i="1"/>
  <c r="H108" i="1"/>
  <c r="C109" i="1"/>
  <c r="C110" i="1"/>
  <c r="C111" i="1"/>
  <c r="C112" i="1"/>
  <c r="C113" i="1"/>
  <c r="C114" i="1"/>
  <c r="C115" i="1"/>
  <c r="C116" i="1"/>
  <c r="C117" i="1"/>
  <c r="C108" i="1"/>
  <c r="H103" i="1"/>
  <c r="H104" i="1"/>
  <c r="H105" i="1"/>
  <c r="H102" i="1"/>
  <c r="C88" i="1"/>
  <c r="C89" i="1"/>
  <c r="C90" i="1"/>
  <c r="C91" i="1"/>
  <c r="C92" i="1"/>
  <c r="C93" i="1"/>
  <c r="C94" i="1"/>
  <c r="C95" i="1"/>
  <c r="C96" i="1"/>
  <c r="C97" i="1"/>
  <c r="C98" i="1"/>
  <c r="C99" i="1"/>
  <c r="C87" i="1"/>
  <c r="H88" i="1"/>
  <c r="H89" i="1"/>
  <c r="H90" i="1"/>
  <c r="H91" i="1"/>
  <c r="H92" i="1"/>
  <c r="H93" i="1"/>
  <c r="H94" i="1"/>
  <c r="H95" i="1"/>
  <c r="H96" i="1"/>
  <c r="H87" i="1"/>
  <c r="E28" i="14"/>
  <c r="I28" i="14" s="1"/>
  <c r="D28" i="14"/>
  <c r="H28" i="14" s="1"/>
  <c r="F4" i="15"/>
  <c r="K4" i="15" s="1"/>
  <c r="E4" i="15"/>
  <c r="J4" i="15" s="1"/>
  <c r="I118" i="1" l="1"/>
  <c r="J58" i="9"/>
  <c r="I58" i="9"/>
  <c r="G58" i="9"/>
  <c r="F58" i="9"/>
  <c r="E58" i="9"/>
  <c r="E15" i="14"/>
  <c r="I15" i="14" s="1"/>
  <c r="D15" i="14"/>
  <c r="H15" i="14" s="1"/>
  <c r="G41" i="7"/>
  <c r="I265" i="1" s="1"/>
  <c r="G40" i="7"/>
  <c r="I264" i="1" s="1"/>
  <c r="G21" i="7"/>
  <c r="G20" i="7"/>
  <c r="I245" i="1" l="1"/>
  <c r="I244" i="1"/>
  <c r="E4" i="14"/>
  <c r="I4" i="14" s="1"/>
  <c r="D4" i="14"/>
  <c r="H4" i="14" s="1"/>
  <c r="G13" i="8" l="1"/>
  <c r="E13" i="8"/>
  <c r="I290" i="1" l="1"/>
  <c r="G49" i="7"/>
  <c r="G47" i="7"/>
  <c r="G46" i="7"/>
  <c r="G48" i="7"/>
  <c r="H68" i="9"/>
  <c r="H66" i="9"/>
  <c r="H65" i="9"/>
  <c r="H64" i="9"/>
  <c r="H57" i="9"/>
  <c r="H53" i="9"/>
  <c r="H50" i="9"/>
  <c r="H48" i="9"/>
  <c r="H47" i="9"/>
  <c r="H45" i="9"/>
  <c r="H41" i="9"/>
  <c r="H33" i="9"/>
  <c r="H31" i="9"/>
  <c r="H29" i="9"/>
  <c r="H27" i="9"/>
  <c r="H26" i="9"/>
  <c r="H21" i="9"/>
  <c r="H19" i="9"/>
  <c r="H5" i="9"/>
  <c r="H6" i="9"/>
  <c r="H7" i="9"/>
  <c r="G18" i="9"/>
  <c r="H13" i="9"/>
  <c r="H15" i="9"/>
  <c r="H17" i="9"/>
  <c r="F18" i="9"/>
  <c r="F24" i="9" s="1"/>
  <c r="A1" i="6"/>
  <c r="E39" i="9"/>
  <c r="D50" i="7"/>
  <c r="E50" i="7"/>
  <c r="D3" i="8"/>
  <c r="F3" i="8"/>
  <c r="G8" i="8"/>
  <c r="I81" i="1" s="1"/>
  <c r="F8" i="8"/>
  <c r="I80" i="1" s="1"/>
  <c r="E8" i="8"/>
  <c r="H81" i="1" s="1"/>
  <c r="D8" i="8"/>
  <c r="H80" i="1" s="1"/>
  <c r="J18" i="9"/>
  <c r="J39" i="9"/>
  <c r="I18" i="9"/>
  <c r="I39" i="9"/>
  <c r="A5" i="9"/>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H55" i="9"/>
  <c r="A64" i="9"/>
  <c r="A65" i="9" s="1"/>
  <c r="A66" i="9" s="1"/>
  <c r="A67" i="9" s="1"/>
  <c r="A68" i="9" s="1"/>
  <c r="E3" i="9"/>
  <c r="F3" i="9"/>
  <c r="G3" i="9"/>
  <c r="J3" i="9"/>
  <c r="I3" i="9"/>
  <c r="H8" i="9"/>
  <c r="H10" i="9"/>
  <c r="H11" i="9"/>
  <c r="H12" i="9"/>
  <c r="H14" i="9"/>
  <c r="H16" i="9"/>
  <c r="H20" i="9"/>
  <c r="H22" i="9"/>
  <c r="H23" i="9"/>
  <c r="H28" i="9"/>
  <c r="H30" i="9"/>
  <c r="H32" i="9"/>
  <c r="H34" i="9"/>
  <c r="H35" i="9"/>
  <c r="H36" i="9"/>
  <c r="H38" i="9"/>
  <c r="H42" i="9"/>
  <c r="H44" i="9"/>
  <c r="H49" i="9"/>
  <c r="H52" i="9"/>
  <c r="H63" i="9"/>
  <c r="H67" i="9"/>
  <c r="H4" i="9"/>
  <c r="G45" i="7"/>
  <c r="G27" i="7"/>
  <c r="G32" i="7"/>
  <c r="G33" i="7"/>
  <c r="G5" i="7"/>
  <c r="G6" i="7"/>
  <c r="G7" i="7"/>
  <c r="I231" i="1" s="1"/>
  <c r="G8" i="7"/>
  <c r="G9" i="7"/>
  <c r="G10" i="7"/>
  <c r="G11" i="7"/>
  <c r="G12" i="7"/>
  <c r="G13" i="7"/>
  <c r="G14" i="7"/>
  <c r="G15" i="7"/>
  <c r="G16" i="7"/>
  <c r="I240" i="1" s="1"/>
  <c r="G17" i="7"/>
  <c r="G18" i="7"/>
  <c r="G23" i="7"/>
  <c r="G24" i="7"/>
  <c r="G25" i="7"/>
  <c r="G26" i="7"/>
  <c r="G29" i="7"/>
  <c r="G30" i="7"/>
  <c r="G31" i="7"/>
  <c r="G35" i="7"/>
  <c r="G37" i="7"/>
  <c r="I261" i="1" s="1"/>
  <c r="G38" i="7"/>
  <c r="I262" i="1" s="1"/>
  <c r="G39" i="7"/>
  <c r="I263" i="1" s="1"/>
  <c r="G42" i="7"/>
  <c r="G43" i="7"/>
  <c r="G44" i="7"/>
  <c r="D12" i="11"/>
  <c r="D17" i="11"/>
  <c r="D36" i="11"/>
  <c r="D40" i="11"/>
  <c r="E40" i="11"/>
  <c r="F40" i="11"/>
  <c r="G40" i="11"/>
  <c r="H40" i="11"/>
  <c r="E51" i="11"/>
  <c r="H51" i="11"/>
  <c r="G51" i="11"/>
  <c r="F51" i="11"/>
  <c r="D51" i="11"/>
  <c r="H3" i="12"/>
  <c r="G3" i="12"/>
  <c r="G10" i="12" s="1"/>
  <c r="I31" i="1"/>
  <c r="I30" i="1"/>
  <c r="I29" i="1"/>
  <c r="I28" i="1"/>
  <c r="I27" i="1"/>
  <c r="I24" i="1"/>
  <c r="I20" i="1"/>
  <c r="I73" i="1"/>
  <c r="I427" i="1"/>
  <c r="I421" i="1"/>
  <c r="I420" i="1"/>
  <c r="I416" i="1"/>
  <c r="I415" i="1"/>
  <c r="I414" i="1"/>
  <c r="I412" i="1"/>
  <c r="I411" i="1"/>
  <c r="I303" i="1"/>
  <c r="H303" i="1"/>
  <c r="I220" i="1"/>
  <c r="I221" i="1"/>
  <c r="I222" i="1"/>
  <c r="I223" i="1"/>
  <c r="I224" i="1"/>
  <c r="I219" i="1"/>
  <c r="I216" i="1"/>
  <c r="I208" i="1"/>
  <c r="I209" i="1"/>
  <c r="I211" i="1"/>
  <c r="I212" i="1"/>
  <c r="I192" i="1"/>
  <c r="I193" i="1"/>
  <c r="I194" i="1"/>
  <c r="I195" i="1"/>
  <c r="I196" i="1"/>
  <c r="I197" i="1"/>
  <c r="I198" i="1"/>
  <c r="I199" i="1"/>
  <c r="I200" i="1"/>
  <c r="I201" i="1"/>
  <c r="I202" i="1"/>
  <c r="I203" i="1"/>
  <c r="I204" i="1"/>
  <c r="I191" i="1"/>
  <c r="I184" i="1"/>
  <c r="I185" i="1"/>
  <c r="I186" i="1"/>
  <c r="I187" i="1"/>
  <c r="I183" i="1"/>
  <c r="I170" i="1"/>
  <c r="I171" i="1"/>
  <c r="I172" i="1"/>
  <c r="I173" i="1"/>
  <c r="I174" i="1"/>
  <c r="I175" i="1"/>
  <c r="I176" i="1"/>
  <c r="I177" i="1"/>
  <c r="I178" i="1"/>
  <c r="I179" i="1"/>
  <c r="I180" i="1"/>
  <c r="I181" i="1"/>
  <c r="I182" i="1"/>
  <c r="I169" i="1"/>
  <c r="I168" i="1"/>
  <c r="I148" i="1"/>
  <c r="I149" i="1"/>
  <c r="I150" i="1"/>
  <c r="I151" i="1"/>
  <c r="I152" i="1"/>
  <c r="I153" i="1"/>
  <c r="I154" i="1"/>
  <c r="I147" i="1"/>
  <c r="H148" i="1"/>
  <c r="H149" i="1"/>
  <c r="H150" i="1"/>
  <c r="H151" i="1"/>
  <c r="H152" i="1"/>
  <c r="H153" i="1"/>
  <c r="H154" i="1"/>
  <c r="H147" i="1"/>
  <c r="I140" i="1"/>
  <c r="I141" i="1"/>
  <c r="I142" i="1"/>
  <c r="I143" i="1"/>
  <c r="I144" i="1"/>
  <c r="I139" i="1"/>
  <c r="H139" i="1"/>
  <c r="H140" i="1"/>
  <c r="H141" i="1"/>
  <c r="H142" i="1"/>
  <c r="H143" i="1"/>
  <c r="H144" i="1"/>
  <c r="I26" i="1"/>
  <c r="I25" i="1"/>
  <c r="I23" i="1"/>
  <c r="I21" i="1"/>
  <c r="I19" i="1"/>
  <c r="I33" i="1"/>
  <c r="I34" i="1"/>
  <c r="I72" i="1"/>
  <c r="I67" i="1"/>
  <c r="I68" i="1"/>
  <c r="I69" i="1"/>
  <c r="I70" i="1"/>
  <c r="I71" i="1"/>
  <c r="I66" i="1"/>
  <c r="I62" i="1"/>
  <c r="I63" i="1"/>
  <c r="I64" i="1"/>
  <c r="I61" i="1"/>
  <c r="I57" i="1"/>
  <c r="I58" i="1"/>
  <c r="I59" i="1"/>
  <c r="I56" i="1"/>
  <c r="I13" i="1"/>
  <c r="I14" i="1"/>
  <c r="I15" i="1"/>
  <c r="I12" i="1"/>
  <c r="I10" i="1"/>
  <c r="I11" i="1"/>
  <c r="I9" i="1"/>
  <c r="I7" i="1"/>
  <c r="I8" i="1"/>
  <c r="I6" i="1"/>
  <c r="I46" i="1"/>
  <c r="I45" i="1"/>
  <c r="I43" i="1"/>
  <c r="I44" i="1"/>
  <c r="I50" i="1"/>
  <c r="I47" i="1"/>
  <c r="I48" i="1"/>
  <c r="I49" i="1"/>
  <c r="H10" i="12" l="1"/>
  <c r="H21" i="12"/>
  <c r="G21" i="12"/>
  <c r="I267" i="1"/>
  <c r="I235" i="1"/>
  <c r="I256" i="1"/>
  <c r="F11" i="8"/>
  <c r="I117" i="1"/>
  <c r="I109" i="1"/>
  <c r="I97" i="1"/>
  <c r="I275" i="1"/>
  <c r="I112" i="1"/>
  <c r="I102" i="1"/>
  <c r="I96" i="1"/>
  <c r="I88" i="1"/>
  <c r="I280" i="1"/>
  <c r="I255" i="1"/>
  <c r="I249" i="1"/>
  <c r="I241" i="1"/>
  <c r="I237" i="1"/>
  <c r="I233" i="1"/>
  <c r="I229" i="1"/>
  <c r="H205" i="1"/>
  <c r="I115" i="1"/>
  <c r="I111" i="1"/>
  <c r="I105" i="1"/>
  <c r="I99" i="1"/>
  <c r="I95" i="1"/>
  <c r="I91" i="1"/>
  <c r="I87" i="1"/>
  <c r="I272" i="1"/>
  <c r="H302" i="1"/>
  <c r="I298" i="1"/>
  <c r="I253" i="1"/>
  <c r="I247" i="1"/>
  <c r="E57" i="7"/>
  <c r="I113" i="1"/>
  <c r="I103" i="1"/>
  <c r="I93" i="1"/>
  <c r="I89" i="1"/>
  <c r="I302" i="1"/>
  <c r="I266" i="1"/>
  <c r="I259" i="1"/>
  <c r="I250" i="1"/>
  <c r="I242" i="1"/>
  <c r="I238" i="1"/>
  <c r="I234" i="1"/>
  <c r="I230" i="1"/>
  <c r="I251" i="1"/>
  <c r="J24" i="9"/>
  <c r="G11" i="8"/>
  <c r="I116" i="1"/>
  <c r="I108" i="1"/>
  <c r="I92" i="1"/>
  <c r="I205" i="1"/>
  <c r="I239" i="1"/>
  <c r="I268" i="1"/>
  <c r="I254" i="1"/>
  <c r="I248" i="1"/>
  <c r="I236" i="1"/>
  <c r="I232" i="1"/>
  <c r="I257" i="1"/>
  <c r="I24" i="9"/>
  <c r="H168" i="1"/>
  <c r="E11" i="8"/>
  <c r="I119" i="1"/>
  <c r="I114" i="1"/>
  <c r="I110" i="1"/>
  <c r="I104" i="1"/>
  <c r="I98" i="1"/>
  <c r="I94" i="1"/>
  <c r="I90" i="1"/>
  <c r="D18" i="11"/>
  <c r="D37" i="11" s="1"/>
  <c r="A1" i="7"/>
  <c r="A1" i="15"/>
  <c r="I270" i="1"/>
  <c r="G50" i="7"/>
  <c r="A1" i="11"/>
  <c r="A1" i="8"/>
  <c r="A1" i="14"/>
  <c r="A1" i="9"/>
  <c r="A1" i="12"/>
  <c r="D11" i="8"/>
  <c r="H84" i="1" s="1"/>
  <c r="I281" i="1"/>
  <c r="G24" i="9"/>
  <c r="E18" i="9"/>
  <c r="H9" i="9"/>
  <c r="F39" i="9"/>
  <c r="H25" i="9"/>
  <c r="G39" i="9"/>
  <c r="H37" i="9"/>
  <c r="D55" i="7"/>
  <c r="I299" i="1" l="1"/>
  <c r="J40" i="9"/>
  <c r="I188" i="1"/>
  <c r="I40" i="9"/>
  <c r="H188" i="1"/>
  <c r="I84" i="1"/>
  <c r="G58" i="7"/>
  <c r="I274" i="1"/>
  <c r="H39" i="9"/>
  <c r="G40" i="9"/>
  <c r="G43" i="9" s="1"/>
  <c r="F40" i="9"/>
  <c r="F43" i="9" s="1"/>
  <c r="F46" i="9" s="1"/>
  <c r="E24" i="9"/>
  <c r="H18" i="9"/>
  <c r="H207" i="1" l="1"/>
  <c r="I43" i="9"/>
  <c r="J43" i="9"/>
  <c r="I207" i="1"/>
  <c r="E40" i="9"/>
  <c r="H24" i="9"/>
  <c r="F51" i="9"/>
  <c r="F54" i="9" s="1"/>
  <c r="F56" i="9" s="1"/>
  <c r="F59" i="9" s="1"/>
  <c r="F60" i="9" s="1"/>
  <c r="F61" i="9"/>
  <c r="G46" i="9"/>
  <c r="H210" i="1" l="1"/>
  <c r="I46" i="9"/>
  <c r="J46" i="9"/>
  <c r="I210" i="1"/>
  <c r="E43" i="9"/>
  <c r="H40" i="9"/>
  <c r="H58" i="9"/>
  <c r="G51" i="9"/>
  <c r="G61" i="9"/>
  <c r="H213" i="1" l="1"/>
  <c r="I51" i="9"/>
  <c r="I61" i="9"/>
  <c r="J51" i="9"/>
  <c r="I213" i="1"/>
  <c r="J61" i="9"/>
  <c r="E46" i="9"/>
  <c r="H43" i="9"/>
  <c r="G54" i="9"/>
  <c r="I214" i="1" l="1"/>
  <c r="J54" i="9"/>
  <c r="H214" i="1"/>
  <c r="I54" i="9"/>
  <c r="G56" i="9"/>
  <c r="G59" i="9" s="1"/>
  <c r="G60" i="9" s="1"/>
  <c r="E51" i="9"/>
  <c r="H46" i="9"/>
  <c r="E61" i="9"/>
  <c r="H61" i="9" s="1"/>
  <c r="I215" i="1" l="1"/>
  <c r="J56" i="9"/>
  <c r="J59" i="9" s="1"/>
  <c r="J60" i="9" s="1"/>
  <c r="H215" i="1"/>
  <c r="I56" i="9"/>
  <c r="I59" i="9" s="1"/>
  <c r="I60" i="9" s="1"/>
  <c r="E54" i="9"/>
  <c r="H51" i="9"/>
  <c r="E56" i="9" l="1"/>
  <c r="H54" i="9"/>
  <c r="E59" i="9" l="1"/>
  <c r="H56" i="9"/>
  <c r="H59" i="9" l="1"/>
  <c r="H60" i="9" s="1"/>
  <c r="E60" i="9"/>
</calcChain>
</file>

<file path=xl/comments1.xml><?xml version="1.0" encoding="utf-8"?>
<comments xmlns="http://schemas.openxmlformats.org/spreadsheetml/2006/main">
  <authors>
    <author>Bernhard Forstner</author>
  </authors>
  <commentList>
    <comment ref="G21" authorId="0" shapeId="0">
      <text>
        <r>
          <rPr>
            <sz val="10"/>
            <color indexed="81"/>
            <rFont val="Tahoma"/>
            <family val="2"/>
          </rPr>
          <t xml:space="preserve">z.B. 5.3.2016
</t>
        </r>
      </text>
    </comment>
    <comment ref="G22" authorId="0" shapeId="0">
      <text>
        <r>
          <rPr>
            <sz val="10"/>
            <color indexed="81"/>
            <rFont val="Tahoma"/>
            <family val="2"/>
          </rPr>
          <t xml:space="preserve">z.B. 9.6.2016
</t>
        </r>
      </text>
    </comment>
    <comment ref="G23" authorId="0" shapeId="0">
      <text>
        <r>
          <rPr>
            <sz val="10"/>
            <color indexed="81"/>
            <rFont val="Tahoma"/>
            <family val="2"/>
          </rPr>
          <t>z.B. 9.9.2016</t>
        </r>
        <r>
          <rPr>
            <b/>
            <sz val="10"/>
            <color indexed="81"/>
            <rFont val="Tahoma"/>
            <family val="2"/>
          </rPr>
          <t xml:space="preserve">
</t>
        </r>
      </text>
    </comment>
    <comment ref="G24" authorId="0" shapeId="0">
      <text>
        <r>
          <rPr>
            <sz val="10"/>
            <color indexed="81"/>
            <rFont val="Tahoma"/>
            <family val="2"/>
          </rPr>
          <t>z.B. 31.10.2016</t>
        </r>
      </text>
    </comment>
    <comment ref="G28" authorId="0" shapeId="0">
      <text>
        <r>
          <rPr>
            <b/>
            <sz val="10"/>
            <color indexed="81"/>
            <rFont val="Tahoma"/>
            <family val="2"/>
          </rPr>
          <t>z.B. 30.06.</t>
        </r>
      </text>
    </comment>
    <comment ref="G29" authorId="0" shapeId="0">
      <text>
        <r>
          <rPr>
            <sz val="10"/>
            <color indexed="81"/>
            <rFont val="Tahoma"/>
            <family val="2"/>
          </rPr>
          <t>z.B. 2016</t>
        </r>
      </text>
    </comment>
    <comment ref="G30" authorId="0" shapeId="0">
      <text>
        <r>
          <rPr>
            <sz val="10"/>
            <color indexed="81"/>
            <rFont val="Tahoma"/>
            <family val="2"/>
          </rPr>
          <t>z.B. 2018</t>
        </r>
      </text>
    </comment>
    <comment ref="G31" authorId="0" shapeId="0">
      <text>
        <r>
          <rPr>
            <sz val="10"/>
            <color indexed="81"/>
            <rFont val="Tahoma"/>
            <family val="2"/>
          </rPr>
          <t>z.B. 1.3.2017</t>
        </r>
      </text>
    </comment>
    <comment ref="G32" authorId="0" shapeId="0">
      <text>
        <r>
          <rPr>
            <sz val="10"/>
            <color indexed="81"/>
            <rFont val="Tahoma"/>
            <family val="2"/>
          </rPr>
          <t>z.B. 31.10.2017</t>
        </r>
      </text>
    </comment>
  </commentList>
</comments>
</file>

<file path=xl/comments2.xml><?xml version="1.0" encoding="utf-8"?>
<comments xmlns="http://schemas.openxmlformats.org/spreadsheetml/2006/main">
  <authors>
    <author>Bernhard Forstner</author>
  </authors>
  <commentList>
    <comment ref="E21" authorId="0" shapeId="0">
      <text>
        <r>
          <rPr>
            <sz val="10"/>
            <color indexed="81"/>
            <rFont val="Tahoma"/>
            <family val="2"/>
          </rPr>
          <t>Nummern der Spalte A aus dem Blatt "I_3"</t>
        </r>
      </text>
    </comment>
  </commentList>
</comments>
</file>

<file path=xl/comments3.xml><?xml version="1.0" encoding="utf-8"?>
<comments xmlns="http://schemas.openxmlformats.org/spreadsheetml/2006/main">
  <authors>
    <author>Bernhard Forstner</author>
  </authors>
  <commentList>
    <comment ref="D29" authorId="0" shapeId="0">
      <text>
        <r>
          <rPr>
            <b/>
            <sz val="10"/>
            <color indexed="81"/>
            <rFont val="Tahoma"/>
            <family val="2"/>
          </rPr>
          <t>z.B. Iglu</t>
        </r>
      </text>
    </comment>
    <comment ref="I30" authorId="0" shapeId="0">
      <text>
        <r>
          <rPr>
            <b/>
            <sz val="10"/>
            <color indexed="81"/>
            <rFont val="Tahoma"/>
            <family val="2"/>
          </rPr>
          <t>oder 'ohne Außenklimabereich'</t>
        </r>
        <r>
          <rPr>
            <sz val="10"/>
            <color indexed="81"/>
            <rFont val="Tahoma"/>
            <family val="2"/>
          </rPr>
          <t xml:space="preserve">
</t>
        </r>
      </text>
    </comment>
    <comment ref="I31" authorId="0" shapeId="0">
      <text>
        <r>
          <rPr>
            <sz val="10"/>
            <color indexed="81"/>
            <rFont val="Tahoma"/>
            <family val="2"/>
          </rPr>
          <t xml:space="preserve">oder 'mit Außenklimabereich' 
</t>
        </r>
      </text>
    </comment>
  </commentList>
</comments>
</file>

<file path=xl/comments4.xml><?xml version="1.0" encoding="utf-8"?>
<comments xmlns="http://schemas.openxmlformats.org/spreadsheetml/2006/main">
  <authors>
    <author>Bernhard Forstner</author>
  </authors>
  <commentList>
    <comment ref="D333" authorId="0" shapeId="0">
      <text>
        <r>
          <rPr>
            <b/>
            <sz val="10"/>
            <color indexed="81"/>
            <rFont val="Tahoma"/>
            <family val="2"/>
          </rPr>
          <t>z.B. Iglu</t>
        </r>
      </text>
    </comment>
    <comment ref="D367" authorId="0" shapeId="0">
      <text>
        <r>
          <rPr>
            <b/>
            <sz val="10"/>
            <color indexed="81"/>
            <rFont val="Tahoma"/>
            <family val="2"/>
          </rPr>
          <t>oder 'ohne Außenklimabereich'</t>
        </r>
        <r>
          <rPr>
            <sz val="10"/>
            <color indexed="81"/>
            <rFont val="Tahoma"/>
            <family val="2"/>
          </rPr>
          <t xml:space="preserve">
</t>
        </r>
      </text>
    </comment>
    <comment ref="D368" authorId="0" shapeId="0">
      <text>
        <r>
          <rPr>
            <sz val="10"/>
            <color indexed="81"/>
            <rFont val="Tahoma"/>
            <family val="2"/>
          </rPr>
          <t xml:space="preserve">oder 'mit Außenklimabereich' 
</t>
        </r>
      </text>
    </comment>
  </commentList>
</comments>
</file>

<file path=xl/sharedStrings.xml><?xml version="1.0" encoding="utf-8"?>
<sst xmlns="http://schemas.openxmlformats.org/spreadsheetml/2006/main" count="1843" uniqueCount="832">
  <si>
    <t>bereinigte EKV (Unternehmer)</t>
  </si>
  <si>
    <t>Tilgung (nach bw. Grundsätzen)</t>
  </si>
  <si>
    <t>Baunebenkosten (Architekt, etc.)</t>
  </si>
  <si>
    <t xml:space="preserve">
(1529/4)/2
(1518/4)
(1519/4)
(1459/2)
(1469/2) </t>
  </si>
  <si>
    <t xml:space="preserve">
(2959/5)
(2497/5)
(2896/5)
(2351/5 bis 2357/5)
(2803/5, 2910/5)
(2804/5, 2805/5)
(2929/5)
(......... )
(2939/5)
(2906/5, 2908/5, 2912/5, 2913/5)</t>
  </si>
  <si>
    <t>Zuordnung zu einer der folgenden Kategorien:
  1 = Ausgleichsmaßnahmen
  2 = Ersatzmaßnahmen
  3 = Ersatzgeld/Ausgleichsabgabe
  4 = Sonstiges.</t>
  </si>
  <si>
    <t>Bereinigte Eigenkapitalveränderung im Unternehmen</t>
  </si>
  <si>
    <t>Bereinigte Eigen-kapitalveränderung im Unternehmen:</t>
  </si>
  <si>
    <t>Investitionsbereiche:</t>
  </si>
  <si>
    <t>Summe Investitionen:</t>
  </si>
  <si>
    <t>Angaben in EUR der förderfähigen Investition;
nur bare Ausgaben ohne MWSt.</t>
  </si>
  <si>
    <t>Umfang (EUR) der im Zusammenhang mit der geförderten Investition durchgeführten Gesamtinvestition (incl. MWST).</t>
  </si>
  <si>
    <t>Abschlussstichtag</t>
  </si>
  <si>
    <t>Abschlussstichtag:</t>
  </si>
  <si>
    <t>Sonstige LF:</t>
  </si>
  <si>
    <t>Einschließlich Obst-, Garten- und Weinbau (oder andere Spezialkulturen).</t>
  </si>
  <si>
    <t>Trink- und Brauchwasser:</t>
  </si>
  <si>
    <t>Art der naturschutz-rechtlichen Folgemaßnahme:</t>
  </si>
  <si>
    <t>Verbesserung der Produkt- und Prozessqualität:</t>
  </si>
  <si>
    <t>Personalaufwand:</t>
  </si>
  <si>
    <t>Nicht dauerhaft gewährte Lohnkostensubventionen sind zu bereinigen.</t>
  </si>
  <si>
    <t>Energieverbrauch:</t>
  </si>
  <si>
    <t xml:space="preserve">Flächenverbrauch der baulichen Investition: </t>
  </si>
  <si>
    <t>Unterliegt das Investitionsvorhaben der naturschutz-rechtlichen Eingriffsregelung?</t>
  </si>
  <si>
    <t>Code BML-Abschluss</t>
  </si>
  <si>
    <t>Jahr</t>
  </si>
  <si>
    <t>Alter</t>
  </si>
  <si>
    <t>M=1;W=2</t>
  </si>
  <si>
    <t>Datum</t>
  </si>
  <si>
    <t>Zahl</t>
  </si>
  <si>
    <t>Allgemeines/Faktorausstattung/Betriebsspiegel</t>
  </si>
  <si>
    <t>Rechtsform</t>
  </si>
  <si>
    <t>Betriebszusammenschluss</t>
  </si>
  <si>
    <t>Anzahl der Ausgangsbetriebe</t>
  </si>
  <si>
    <t>Jahr des Zusammenschlusses</t>
  </si>
  <si>
    <t>Sozialökonom. Betriebstyp</t>
  </si>
  <si>
    <t>Bewirtschaftungsform</t>
  </si>
  <si>
    <t>Jahr der Umstellung</t>
  </si>
  <si>
    <t>IST-Jahr des Investitionskonzeptes</t>
  </si>
  <si>
    <t>ZIEL-Jahr des Investitionskonzeptes</t>
  </si>
  <si>
    <t>Wasserschutzgebiet</t>
  </si>
  <si>
    <t>Naturschutzgebiet</t>
  </si>
  <si>
    <t>Betriebsleiter/in</t>
  </si>
  <si>
    <t>Geschlecht</t>
  </si>
  <si>
    <t>Betriebsflächen</t>
  </si>
  <si>
    <t>Ackerfläche</t>
  </si>
  <si>
    <t>Eigentum</t>
  </si>
  <si>
    <t>IST (t)</t>
  </si>
  <si>
    <t>ha LF</t>
  </si>
  <si>
    <t>Dauergrünland</t>
  </si>
  <si>
    <t>sonstige LF</t>
  </si>
  <si>
    <t>LF insgesamt</t>
  </si>
  <si>
    <t>Forstw. Nutzfläche</t>
  </si>
  <si>
    <t>Sonstige Flächen</t>
  </si>
  <si>
    <t>Betriebsfläche</t>
  </si>
  <si>
    <t>Bewirtschaftet</t>
  </si>
  <si>
    <t>Anzahl</t>
  </si>
  <si>
    <t>Pflanzenproduktion in ha</t>
  </si>
  <si>
    <t>Winterweizen</t>
  </si>
  <si>
    <t>Wintergerste</t>
  </si>
  <si>
    <t>Tierproduktion</t>
  </si>
  <si>
    <t>Ø Jahresbestand</t>
  </si>
  <si>
    <t>Milchkühe</t>
  </si>
  <si>
    <t>Mastrinder</t>
  </si>
  <si>
    <t>Mutterkühe</t>
  </si>
  <si>
    <t>Zuchtsauen</t>
  </si>
  <si>
    <t>GVE</t>
  </si>
  <si>
    <t>Obstbau</t>
  </si>
  <si>
    <t>ha</t>
  </si>
  <si>
    <t>Gemüsebau</t>
  </si>
  <si>
    <t xml:space="preserve">Weinbau </t>
  </si>
  <si>
    <t>Lohnarbeit</t>
  </si>
  <si>
    <t>Fremdenverkehr</t>
  </si>
  <si>
    <t>Landschaftspflege</t>
  </si>
  <si>
    <t>Gärtnerische Grundfläche</t>
  </si>
  <si>
    <t xml:space="preserve">   dav.</t>
  </si>
  <si>
    <t>Hochglas</t>
  </si>
  <si>
    <t>heizbar</t>
  </si>
  <si>
    <t>nicht heizbar</t>
  </si>
  <si>
    <t>Foliengewächshäuser</t>
  </si>
  <si>
    <t>Freiland</t>
  </si>
  <si>
    <t>Direktabsatz</t>
  </si>
  <si>
    <t>Endverbraucher ab Betrieb</t>
  </si>
  <si>
    <t>%</t>
  </si>
  <si>
    <t>Eigenes Ladengeschäft</t>
  </si>
  <si>
    <t>Wochenmarkt</t>
  </si>
  <si>
    <t>Großmarkt/Selbstvermarktung</t>
  </si>
  <si>
    <t>Sonstiges</t>
  </si>
  <si>
    <t>Indirekter Absatz</t>
  </si>
  <si>
    <t>Betriebliche Erträge</t>
  </si>
  <si>
    <t>Umsatzerlöse insgesamt</t>
  </si>
  <si>
    <t>2339/5</t>
  </si>
  <si>
    <t>EUR</t>
  </si>
  <si>
    <t>Pflanzenproduktion</t>
  </si>
  <si>
    <t>2099/5</t>
  </si>
  <si>
    <t>2199/5</t>
  </si>
  <si>
    <t>dar. Kuhmilch</t>
  </si>
  <si>
    <t>2127/5</t>
  </si>
  <si>
    <t>2209/5</t>
  </si>
  <si>
    <t>Gartenbau</t>
  </si>
  <si>
    <t>2269/5</t>
  </si>
  <si>
    <t>Weinbau und Kellerei</t>
  </si>
  <si>
    <t>2299/5</t>
  </si>
  <si>
    <t>Forstwirtschaft und Jagd</t>
  </si>
  <si>
    <t>2309/5</t>
  </si>
  <si>
    <t>Handel, Dienstl., Nebenbetriebe</t>
  </si>
  <si>
    <t>2337/5</t>
  </si>
  <si>
    <t>dar. Lohnarbeit, Maschinenmiete</t>
  </si>
  <si>
    <t>2332/5</t>
  </si>
  <si>
    <t>2333/5</t>
  </si>
  <si>
    <t>andere aktivierte Eigenleistungen</t>
  </si>
  <si>
    <t>2349/5</t>
  </si>
  <si>
    <t>sonstige betriebl. Erträge</t>
  </si>
  <si>
    <t>2498/5</t>
  </si>
  <si>
    <t>dar. Zulagen und Zuschüsse</t>
  </si>
  <si>
    <t>2449/5</t>
  </si>
  <si>
    <t xml:space="preserve">        Pacht- und Mieterträge</t>
  </si>
  <si>
    <t>Summe der betrieblichen Erträge</t>
  </si>
  <si>
    <t>Betriebliche Aufwendungen</t>
  </si>
  <si>
    <t>Materialaufwand</t>
  </si>
  <si>
    <t>2789/5</t>
  </si>
  <si>
    <t>2539/5</t>
  </si>
  <si>
    <t xml:space="preserve">        Pflanzenschutzmittel</t>
  </si>
  <si>
    <t>2559/5</t>
  </si>
  <si>
    <t>2729/5</t>
  </si>
  <si>
    <t xml:space="preserve">        Lohnarbeit, Maschinenmiete</t>
  </si>
  <si>
    <t>2762/5</t>
  </si>
  <si>
    <t xml:space="preserve">        Heizmaterial und Strom</t>
  </si>
  <si>
    <t xml:space="preserve">        Wasser, Abwasser</t>
  </si>
  <si>
    <t>2772/5</t>
  </si>
  <si>
    <t>Personalaufwand</t>
  </si>
  <si>
    <t>2799/5</t>
  </si>
  <si>
    <t>dar. Betriebliche Unfallversicherung</t>
  </si>
  <si>
    <t>2798/5</t>
  </si>
  <si>
    <t>Abschreibungen</t>
  </si>
  <si>
    <t>2809/5</t>
  </si>
  <si>
    <t>dar. auf immater. Vermög. (planm.)</t>
  </si>
  <si>
    <t>2800/5</t>
  </si>
  <si>
    <t xml:space="preserve">        auf Sachanlagen (planm.)</t>
  </si>
  <si>
    <t>2801/5</t>
  </si>
  <si>
    <t>sonstige betriebliche Aufwendungen</t>
  </si>
  <si>
    <t>2897/5</t>
  </si>
  <si>
    <t>dar. Pacht, Miete, Leasing</t>
  </si>
  <si>
    <t>Summe betriebliche Aufwendungen</t>
  </si>
  <si>
    <t xml:space="preserve">Betriebsergebnis </t>
  </si>
  <si>
    <t>2899/5</t>
  </si>
  <si>
    <t>Finanzergebnis</t>
  </si>
  <si>
    <t>2918/5</t>
  </si>
  <si>
    <t>dar. Zinsen u. ähnliche Aufwendungen</t>
  </si>
  <si>
    <t>2914/5</t>
  </si>
  <si>
    <t>Ergebnis der gewöhnl. Geschäftstätigkeit</t>
  </si>
  <si>
    <t>2919/5</t>
  </si>
  <si>
    <t>außerordentliches Ergebnis</t>
  </si>
  <si>
    <t>2929/5</t>
  </si>
  <si>
    <t>Steuern</t>
  </si>
  <si>
    <t>Gewinn/Verlust; Jahresüberschuss/-fehlbetrag</t>
  </si>
  <si>
    <t>2959/5</t>
  </si>
  <si>
    <t>-</t>
  </si>
  <si>
    <t>Aktiva</t>
  </si>
  <si>
    <t>1229/5</t>
  </si>
  <si>
    <t>Eigenkapital</t>
  </si>
  <si>
    <t>Sonderposten mit Rücklageanteil</t>
  </si>
  <si>
    <t>1529/2</t>
  </si>
  <si>
    <t>Rückstellungen</t>
  </si>
  <si>
    <t>1539/2</t>
  </si>
  <si>
    <t>Verbindlichkeiten</t>
  </si>
  <si>
    <t>1559/2</t>
  </si>
  <si>
    <t>dar. Verb. gegenüber Kreditinstituten</t>
  </si>
  <si>
    <t>1540/2</t>
  </si>
  <si>
    <t>Rinderjungviehstall</t>
  </si>
  <si>
    <t>Mastrinderstall</t>
  </si>
  <si>
    <t>Zuchtsauenstall</t>
  </si>
  <si>
    <t>Mastschweinestall</t>
  </si>
  <si>
    <t>Legehennenstall</t>
  </si>
  <si>
    <t>Mastgeflügelstall</t>
  </si>
  <si>
    <t>Maschinenhalle</t>
  </si>
  <si>
    <t>Lagerhalle/-räume für ldw. Produkte</t>
  </si>
  <si>
    <t>Pflanzenschutztechnik</t>
  </si>
  <si>
    <t>Direktvermarktung</t>
  </si>
  <si>
    <t>Diversifizierung</t>
  </si>
  <si>
    <t>Pensionstierhaltung</t>
  </si>
  <si>
    <t>Landkauf</t>
  </si>
  <si>
    <t>Anpflanzung, Eingrünung</t>
  </si>
  <si>
    <t>Verbesserung</t>
  </si>
  <si>
    <t>a) des Einkommens durch:</t>
  </si>
  <si>
    <t>Rationalisierung</t>
  </si>
  <si>
    <t>Aufstockung</t>
  </si>
  <si>
    <t>Staub</t>
  </si>
  <si>
    <t>schädliche Stoffe</t>
  </si>
  <si>
    <t>Gerüche</t>
  </si>
  <si>
    <t>Heben schwerer Lasten</t>
  </si>
  <si>
    <t>klimatisch extremer Bedingungen</t>
  </si>
  <si>
    <t>ungünstigen Arbeitszeiten</t>
  </si>
  <si>
    <t>ZIEL-Jahr</t>
  </si>
  <si>
    <t>Vollspalten</t>
  </si>
  <si>
    <t>Festmist</t>
  </si>
  <si>
    <t>Flüssigmist</t>
  </si>
  <si>
    <t>Resourcenverbrauch</t>
  </si>
  <si>
    <t xml:space="preserve">Ist eine Umweltverträglichkeitsprüfung (UVP) erforderlich? </t>
  </si>
  <si>
    <t>ja=1; nein=0</t>
  </si>
  <si>
    <t>wenn "Ja":  - Kosten der UVP</t>
  </si>
  <si>
    <t>wenn "Ja":  - Art der Folgemaßnahmen</t>
  </si>
  <si>
    <t xml:space="preserve">      - Kosten der Folgemaßnahmen</t>
  </si>
  <si>
    <t>% v. Umsatz</t>
  </si>
  <si>
    <t>Teilnahme an Programmen für Güte-, Marken-, Herkunftszeichen</t>
  </si>
  <si>
    <t xml:space="preserve">Nennung der Güte-, Marken-, Herkunftszeichen </t>
  </si>
  <si>
    <t>unternehmenseigen</t>
  </si>
  <si>
    <t>regional/national</t>
  </si>
  <si>
    <t>EU-Gütezeichen</t>
  </si>
  <si>
    <t>Eigenleistungen</t>
  </si>
  <si>
    <t>bare Eigenmittel</t>
  </si>
  <si>
    <t>unbare Eigenleistungen</t>
  </si>
  <si>
    <t>Investitionszuschüsse</t>
  </si>
  <si>
    <t>frei finanz. Darlehen</t>
  </si>
  <si>
    <t>Summe Finanzierungsmittel</t>
  </si>
  <si>
    <t>Natura-2000-Gebiet</t>
  </si>
  <si>
    <t xml:space="preserve">       Tierproduktion</t>
  </si>
  <si>
    <t>dar.  Düngemittel</t>
  </si>
  <si>
    <t>Reitstall, -halle</t>
  </si>
  <si>
    <t>Summe des förderfähigen Investitionsvolumens</t>
  </si>
  <si>
    <t>Summe des Investitionsvolumens (incl. MWSt)</t>
  </si>
  <si>
    <t>Mastschweine</t>
  </si>
  <si>
    <t>0018/2</t>
  </si>
  <si>
    <t>0023/2</t>
  </si>
  <si>
    <t>0027/2</t>
  </si>
  <si>
    <t>3109/9</t>
  </si>
  <si>
    <t>3116/9</t>
  </si>
  <si>
    <t>3110/9+(3121/9 bis 3124/9)</t>
  </si>
  <si>
    <t>3117/9</t>
  </si>
  <si>
    <t>3133/9+3134/9</t>
  </si>
  <si>
    <t>3136/9</t>
  </si>
  <si>
    <t>3149/9</t>
  </si>
  <si>
    <t>eqm</t>
  </si>
  <si>
    <t>Buchstelle</t>
  </si>
  <si>
    <t>0001/2</t>
  </si>
  <si>
    <t>0002/2</t>
  </si>
  <si>
    <t>Betriebsnummer bei der Buchstelle</t>
  </si>
  <si>
    <t>NR</t>
  </si>
  <si>
    <t>Energieverbrauch p.a. im Durchschnitt der letzten drei Jahre</t>
  </si>
  <si>
    <t>Gas</t>
  </si>
  <si>
    <t>m3</t>
  </si>
  <si>
    <t>kWh</t>
  </si>
  <si>
    <t>Energieeinsparung und -umstellung</t>
  </si>
  <si>
    <t>Umstellung auf umweltverträgliche Energieträger</t>
  </si>
  <si>
    <t>Biomasseanlage</t>
  </si>
  <si>
    <t>Wärmerückgewinnung und Wärmepumpe</t>
  </si>
  <si>
    <t>Wärme- und Kältedämmung</t>
  </si>
  <si>
    <t>Wirtschaftsdüngerlager</t>
  </si>
  <si>
    <t>Ausbringungstechnik für Flüssig- und Festmist</t>
  </si>
  <si>
    <t>Bodenschondende Bearbeitungs- und Bestelltechnik</t>
  </si>
  <si>
    <t>Beregnungstechnik</t>
  </si>
  <si>
    <t>Groß- und Kommissionshandel, Versteigerung, etc.</t>
  </si>
  <si>
    <t>Absatzgenossenschaft</t>
  </si>
  <si>
    <t>Flächenausstattung Gartenbau (einschl. Baumschulen)</t>
  </si>
  <si>
    <t xml:space="preserve">       Rindfleisch</t>
  </si>
  <si>
    <t>Gebäude (einschl. baugebundener Technik)</t>
  </si>
  <si>
    <t>Verarbeitungs- und Verkaufsräume</t>
  </si>
  <si>
    <t>Maschinen, Geräte, Vorrichtungen</t>
  </si>
  <si>
    <t>Energieeinsparung</t>
  </si>
  <si>
    <t>Lärmreduzierung</t>
  </si>
  <si>
    <t>Emmissionsminderung</t>
  </si>
  <si>
    <t>Wasserverbrauch</t>
  </si>
  <si>
    <t>Finanzierung der Investitionsmaßnahme</t>
  </si>
  <si>
    <t>Kapitaldienst</t>
  </si>
  <si>
    <t>Brutto-/Nettoverbuchung</t>
  </si>
  <si>
    <t>Schutzgebietskategorien (Standort des baul. Investitionsobjektes)</t>
  </si>
  <si>
    <t>m2</t>
  </si>
  <si>
    <t>Mastgeflügel</t>
  </si>
  <si>
    <t>3152/9</t>
  </si>
  <si>
    <t>3153/9 bis 3156/9</t>
  </si>
  <si>
    <t>Ordentliches Ergebnis</t>
  </si>
  <si>
    <t>Hauptziele der zu fördernden Investition</t>
  </si>
  <si>
    <t>Änderung der Haltungsverfahren in der Tierhaltung:</t>
  </si>
  <si>
    <t>(Bewertung der Ziele anhand einer Skala von "0 = kein Ziel" bis "5 = Hauptziel")</t>
  </si>
  <si>
    <t>(1-5)</t>
  </si>
  <si>
    <t>2320/5</t>
  </si>
  <si>
    <t xml:space="preserve">       Fremdenverkehr</t>
  </si>
  <si>
    <t>Betreuungskosten / Erstellung des Investitionsplanes</t>
  </si>
  <si>
    <t>Verbesserung der Produkt- und Prozessqualität</t>
  </si>
  <si>
    <t>Absatzverhältnisse in % des Gartenbau-Umsatzes</t>
  </si>
  <si>
    <t>Hauptproduktionsrichtung (entspr. Monitoring)</t>
  </si>
  <si>
    <t>Dienststelle</t>
  </si>
  <si>
    <t>Strasse</t>
  </si>
  <si>
    <t>Bearbeiter</t>
  </si>
  <si>
    <t>Code</t>
  </si>
  <si>
    <t xml:space="preserve">Pferde                          </t>
  </si>
  <si>
    <t>Betriebserträge</t>
  </si>
  <si>
    <t>sonstige betriebliche Erträge</t>
  </si>
  <si>
    <t>Betriebsaufwand</t>
  </si>
  <si>
    <t>d) des Tierschutzes</t>
  </si>
  <si>
    <t>Aussiedlung</t>
  </si>
  <si>
    <t>Teilaussiedlung</t>
  </si>
  <si>
    <t>Einzelbereiche der Investition</t>
  </si>
  <si>
    <t>Investitions-volumen
incl. MWSt.</t>
  </si>
  <si>
    <t>Finanzierungskosten</t>
  </si>
  <si>
    <t>Finanzierungsmittel/Kapitaldienst</t>
  </si>
  <si>
    <t>Finanzierungsmittel</t>
  </si>
  <si>
    <t>bare
 Eigenmittel</t>
  </si>
  <si>
    <t>Summe bare Eigenmittel</t>
  </si>
  <si>
    <t>unbare
 Eigenleistungen</t>
  </si>
  <si>
    <t>Gebäude incl. Erschließung</t>
  </si>
  <si>
    <t>Summe unbare Eigenleistungen</t>
  </si>
  <si>
    <t>Summe Eigenleistungen</t>
  </si>
  <si>
    <t>Summe Darlehen</t>
  </si>
  <si>
    <t>Altdarlehen</t>
  </si>
  <si>
    <t>Neudarlehen</t>
  </si>
  <si>
    <t>Kapitaldienst insgesamt</t>
  </si>
  <si>
    <t>Hauptproduktionsrichtung</t>
  </si>
  <si>
    <t>4001</t>
  </si>
  <si>
    <t>3116</t>
  </si>
  <si>
    <t>3136</t>
  </si>
  <si>
    <t>Mutterschafe</t>
  </si>
  <si>
    <t>3143</t>
  </si>
  <si>
    <t>IST-Jahr des IK</t>
  </si>
  <si>
    <t>ZIEL-Jahr des IK</t>
  </si>
  <si>
    <t>Abschluss der Investition (Plan)</t>
  </si>
  <si>
    <t>Beginn der Investition (Plan)</t>
  </si>
  <si>
    <t>Ackerbau</t>
  </si>
  <si>
    <t>Weinbau</t>
  </si>
  <si>
    <t>PLZ</t>
  </si>
  <si>
    <t>Ort</t>
  </si>
  <si>
    <t>Allgemeine Angaben</t>
  </si>
  <si>
    <t>Benachteiligtes Gebiet</t>
  </si>
  <si>
    <t>Milchviehstall (incl. Melktechnik)</t>
  </si>
  <si>
    <t>Ausbringtechnik für Flüssig- und Festmist</t>
  </si>
  <si>
    <t>Bodenschondende Ackertechnik</t>
  </si>
  <si>
    <t>Viehaufstockung</t>
  </si>
  <si>
    <t>Veränderungen Umlaufvermögen</t>
  </si>
  <si>
    <t>Überbrückungsbedarf in Anlaufjahren</t>
  </si>
  <si>
    <t>Ablösung von Verbindlichkeiten</t>
  </si>
  <si>
    <t>Finanzierungsbedarf insgesamt</t>
  </si>
  <si>
    <t>nicht förderfähiger Betrag incl. MWSt.</t>
  </si>
  <si>
    <t>förderfähige Investitionen, insgesamt</t>
  </si>
  <si>
    <t>Investitionen, insgesamt</t>
  </si>
  <si>
    <t>Dauerkulturen</t>
  </si>
  <si>
    <t>Telefon-Nummer</t>
  </si>
  <si>
    <t>Verbuchung</t>
  </si>
  <si>
    <t>Berater/Betreuer</t>
  </si>
  <si>
    <t>a) des Einkommens durch</t>
  </si>
  <si>
    <t>extreme Klimabedingungen</t>
  </si>
  <si>
    <t>Faktorausstattung / Betriebsspiegel</t>
  </si>
  <si>
    <t>Ø Bestand</t>
  </si>
  <si>
    <t>Umsatzerlöse Tierproduktion</t>
  </si>
  <si>
    <t>Umsatzerlöse Pflanzenproduktion</t>
  </si>
  <si>
    <t>2347+2348</t>
  </si>
  <si>
    <t>Ø-Vorab</t>
  </si>
  <si>
    <t>Weinbau, Kellerei</t>
  </si>
  <si>
    <t>Forstwirtschaft, Jagd</t>
  </si>
  <si>
    <t xml:space="preserve">       Landschaftspflege</t>
  </si>
  <si>
    <t>2319+2338</t>
  </si>
  <si>
    <t>Bestandsveränderungen</t>
  </si>
  <si>
    <t>andere aktiv. Eigenleistungen</t>
  </si>
  <si>
    <t>2450+2451</t>
  </si>
  <si>
    <t>dar. Düngemittel</t>
  </si>
  <si>
    <t xml:space="preserve">       Pflanzenschutzmittel</t>
  </si>
  <si>
    <t xml:space="preserve">       Lohnarbeit, Maschinenmiete</t>
  </si>
  <si>
    <t xml:space="preserve">       Heizmaterial, Strom</t>
  </si>
  <si>
    <t>2770+2771</t>
  </si>
  <si>
    <t xml:space="preserve">       Wasser, Abwasser</t>
  </si>
  <si>
    <t>dar. Betriebl. Unfallversicherung</t>
  </si>
  <si>
    <t>sonst. betriebl. Aufwendungen</t>
  </si>
  <si>
    <t xml:space="preserve">       auf Sachanlagen (planm.)</t>
  </si>
  <si>
    <t>Summe Betriebl. Aufwendungen</t>
  </si>
  <si>
    <t>Summe Betriebl. Erträge</t>
  </si>
  <si>
    <t>außerord. Ergebnis</t>
  </si>
  <si>
    <t>Ergebnis der gew. Geschäftstätigk.</t>
  </si>
  <si>
    <t>2929</t>
  </si>
  <si>
    <t>Sonstige Korrekturen</t>
  </si>
  <si>
    <t>2896</t>
  </si>
  <si>
    <t>2497</t>
  </si>
  <si>
    <t>zeitraumfremde Erträge</t>
  </si>
  <si>
    <t>Bereinigte Einlagen/Kap.-erhöhung</t>
  </si>
  <si>
    <t>1229</t>
  </si>
  <si>
    <t>1540</t>
  </si>
  <si>
    <t>Ø Ackerzahl</t>
  </si>
  <si>
    <t>Ø Grünlandzahl</t>
  </si>
  <si>
    <t>Betriebsnummer:</t>
  </si>
  <si>
    <t>Benacht. Gebiet</t>
  </si>
  <si>
    <t>Prod.-richtung</t>
  </si>
  <si>
    <t>Einzelunternehmen</t>
  </si>
  <si>
    <t>GmbH&amp;Co KG</t>
  </si>
  <si>
    <t>GmbH</t>
  </si>
  <si>
    <t>Genossenschaft (eG)</t>
  </si>
  <si>
    <t>Aktiengesellschaft</t>
  </si>
  <si>
    <t>Sozialökonom. Typ</t>
  </si>
  <si>
    <t>Haupterwerb</t>
  </si>
  <si>
    <t>Nebenerwerb</t>
  </si>
  <si>
    <t>Konventionell</t>
  </si>
  <si>
    <t>Brutto</t>
  </si>
  <si>
    <t>Netto</t>
  </si>
  <si>
    <t xml:space="preserve">Aussiedlung </t>
  </si>
  <si>
    <t>Nein</t>
  </si>
  <si>
    <t>Vollaussiedlung</t>
  </si>
  <si>
    <t>Landschaftsschutzgebiet</t>
  </si>
  <si>
    <t>Ausbildung</t>
  </si>
  <si>
    <t>Jahr der Hofübernahme</t>
  </si>
  <si>
    <t>Schutzgebiet</t>
  </si>
  <si>
    <t>Ja</t>
  </si>
  <si>
    <t>Weiblich</t>
  </si>
  <si>
    <t>Männlich</t>
  </si>
  <si>
    <t>LW: Fachschule</t>
  </si>
  <si>
    <t>LW: Meister</t>
  </si>
  <si>
    <t>LW: FH/Uni</t>
  </si>
  <si>
    <t>NLW: Fachschule</t>
  </si>
  <si>
    <t>NLW: Meister</t>
  </si>
  <si>
    <t>NLW: FH/Uni</t>
  </si>
  <si>
    <t>B-Zweigaussiedlung</t>
  </si>
  <si>
    <t>Verminderung von</t>
  </si>
  <si>
    <t>Verkauf von Grundstücken</t>
  </si>
  <si>
    <t>Verfügbare Guthaben</t>
  </si>
  <si>
    <t>Summe Zuschüsse</t>
  </si>
  <si>
    <t>Darlehen Nr. 1</t>
  </si>
  <si>
    <t>Darlehen Nr. 3</t>
  </si>
  <si>
    <t>Darlehen Nr. 2</t>
  </si>
  <si>
    <t>Darlehen 1</t>
  </si>
  <si>
    <t>Darlehen 2</t>
  </si>
  <si>
    <t>Darlehen 3</t>
  </si>
  <si>
    <t>Darlehen 4</t>
  </si>
  <si>
    <t>Darlehen 5</t>
  </si>
  <si>
    <t>0004/2</t>
  </si>
  <si>
    <t>0003/2</t>
  </si>
  <si>
    <t>0005/2</t>
  </si>
  <si>
    <t>Landkreisnummer</t>
  </si>
  <si>
    <t>Regierungsbezirk</t>
  </si>
  <si>
    <t>Benachteiligtes Gebiet (entspr. Monitoring)</t>
  </si>
  <si>
    <t>Benachteiligtes Gebiet:</t>
  </si>
  <si>
    <t>Datum der IK-Erstellung</t>
  </si>
  <si>
    <t>Datum der IK-Ergänzung</t>
  </si>
  <si>
    <t>Datum der Antragstellung</t>
  </si>
  <si>
    <t>Datum der Antragbewilligung</t>
  </si>
  <si>
    <t>Jahr des Zus.-schlusses</t>
  </si>
  <si>
    <t>Zahl der Ausgangsbetriebe</t>
  </si>
  <si>
    <t>Betriebszus.-schluss</t>
  </si>
  <si>
    <t>Teilweise</t>
  </si>
  <si>
    <t>Vollständig</t>
  </si>
  <si>
    <t>Sozialökonomischer Betriebstyp:</t>
  </si>
  <si>
    <t>Betriebszusammen-
schluss:</t>
  </si>
  <si>
    <t>Rechtsform:</t>
  </si>
  <si>
    <t>Bewirtschaftungs-form:</t>
  </si>
  <si>
    <t xml:space="preserve">c) der Arbeitsbedingungen durch </t>
  </si>
  <si>
    <t>b) des Umweltschutzes durch</t>
  </si>
  <si>
    <t>c) der Arbeitsbedingungen durch Verminderung von</t>
  </si>
  <si>
    <t>e) der Tierhygiene</t>
  </si>
  <si>
    <t xml:space="preserve">Obstbau </t>
  </si>
  <si>
    <t>4209</t>
  </si>
  <si>
    <t>4269</t>
  </si>
  <si>
    <t>4299</t>
  </si>
  <si>
    <t>Sonderblatt "Gartenbau"</t>
  </si>
  <si>
    <t>GB</t>
  </si>
  <si>
    <t>Zahl der Vorab-Abschlüsse</t>
  </si>
  <si>
    <t>Bereinigte Entnahmen/Ausschütt.</t>
  </si>
  <si>
    <t>Betriebsergebnis</t>
  </si>
  <si>
    <t>Ergebnis (G/V bzw. JÜ/JF)</t>
  </si>
  <si>
    <t>langfristige KDG</t>
  </si>
  <si>
    <t>Ausschöpfung der langfr. KDG (%)</t>
  </si>
  <si>
    <t>außerordentl. Ergebnis</t>
  </si>
  <si>
    <t>1529</t>
  </si>
  <si>
    <t>1539</t>
  </si>
  <si>
    <t>1559</t>
  </si>
  <si>
    <t>zeitraumfremde Aufwendungen</t>
  </si>
  <si>
    <t>a) Milchkühe</t>
  </si>
  <si>
    <t>Investitionen in Dunglager und Ausbringungstechnik</t>
  </si>
  <si>
    <t>Heizöl (ltr.)</t>
  </si>
  <si>
    <t>Gas (cbm)</t>
  </si>
  <si>
    <t>Strom (KWh)</t>
  </si>
  <si>
    <t>Neu überbaute Fläche</t>
  </si>
  <si>
    <t>Neu gebaute Weg-/Hoffläche</t>
  </si>
  <si>
    <t>Rekultivierte Fläche</t>
  </si>
  <si>
    <r>
      <t>Lagerdauer</t>
    </r>
    <r>
      <rPr>
        <sz val="8"/>
        <rFont val="Arial"/>
        <family val="2"/>
      </rPr>
      <t xml:space="preserve"> (Monate)</t>
    </r>
  </si>
  <si>
    <r>
      <t>Abdeckung des Außenlagers</t>
    </r>
    <r>
      <rPr>
        <sz val="8"/>
        <rFont val="Arial"/>
        <family val="2"/>
      </rPr>
      <t xml:space="preserve"> (% der Grundfläche)</t>
    </r>
  </si>
  <si>
    <r>
      <t xml:space="preserve">Flächenverbrauch der baulichen Investition </t>
    </r>
    <r>
      <rPr>
        <sz val="8"/>
        <rFont val="Arial"/>
        <family val="2"/>
      </rPr>
      <t xml:space="preserve"> (in qm)</t>
    </r>
  </si>
  <si>
    <t>Gütezeichen</t>
  </si>
  <si>
    <t>Markenzeichen</t>
  </si>
  <si>
    <t>Herkunftszeichen</t>
  </si>
  <si>
    <t>Genehmigungsrecht</t>
  </si>
  <si>
    <t>Ausgleichsmaßnahmen</t>
  </si>
  <si>
    <t>Ersatzmaßnahmen</t>
  </si>
  <si>
    <t>Korrekturen</t>
  </si>
  <si>
    <t>Ökologisch</t>
  </si>
  <si>
    <t>Ökolog. in Umstellung</t>
  </si>
  <si>
    <t>Familien-GbR</t>
  </si>
  <si>
    <t>Fremd-GbR</t>
  </si>
  <si>
    <t>Umsatzsteuersystem</t>
  </si>
  <si>
    <t>Umsatzsteuer</t>
  </si>
  <si>
    <t>Pauschalierung</t>
  </si>
  <si>
    <t>Regelbesteuerg.</t>
  </si>
  <si>
    <t>Kleinunternehmer</t>
  </si>
  <si>
    <t>Produktionsrichtung</t>
  </si>
  <si>
    <t>BL_1: Jahr d. Hofübernahme</t>
  </si>
  <si>
    <t>BL_1: Ausbildung</t>
  </si>
  <si>
    <t>BL_2: Jahr d. Hofübernahme</t>
  </si>
  <si>
    <t>bereinigte EKV (Unternehmen)</t>
  </si>
  <si>
    <t>2347/5+2348/5</t>
  </si>
  <si>
    <t>2319/5+2338/5</t>
  </si>
  <si>
    <t>2939/5+2949/5</t>
  </si>
  <si>
    <t>1439/2+1499/2</t>
  </si>
  <si>
    <t>2770/5+2771/5</t>
  </si>
  <si>
    <t>2840/5 bis 2845/5</t>
  </si>
  <si>
    <t>2110/5, 2115/5, 2118/5, 2120/5 bis 2124/5</t>
  </si>
  <si>
    <t>2001/5 bis 2017/5</t>
  </si>
  <si>
    <t>2450/5+2451/5</t>
  </si>
  <si>
    <t>dar. Tilgung</t>
  </si>
  <si>
    <t>unternehmenseigene Zeichen</t>
  </si>
  <si>
    <t>regionale/nationale Zeichen</t>
  </si>
  <si>
    <t>Überwachung des Produktionsprozesses</t>
  </si>
  <si>
    <t>Erfolgsrechnung (in EUR)</t>
  </si>
  <si>
    <t>Jungvieh (Rinder)</t>
  </si>
  <si>
    <t>Cash-flow II</t>
  </si>
  <si>
    <t>Bilanz (in EUR)</t>
  </si>
  <si>
    <t xml:space="preserve">  dar. gegenüber Kreditinstituten</t>
  </si>
  <si>
    <t>Nicht förderfähiger Betrag, insgesamt</t>
  </si>
  <si>
    <t>Unbare Investitionen, insgesamt</t>
  </si>
  <si>
    <t>Umstellung auf umweltverträg. Energieträger</t>
  </si>
  <si>
    <t>Qualitätsverbesserung</t>
  </si>
  <si>
    <t>Sonstiges Getreide</t>
  </si>
  <si>
    <t>dar. Getreide</t>
  </si>
  <si>
    <t>1439+1499</t>
  </si>
  <si>
    <t>Erschließungskosten</t>
  </si>
  <si>
    <t>sonstige nicht förderfähige MWSt.</t>
  </si>
  <si>
    <t>(incl. Brunnen und Beregnung, cbm)</t>
  </si>
  <si>
    <t xml:space="preserve"> - dar.: Trinkwasserqualität (%)</t>
  </si>
  <si>
    <t xml:space="preserve">  - Kosten der Folgemaßnahmen (EUR)</t>
  </si>
  <si>
    <t>Ersatzgeld/ Ausgleichsabgabe</t>
  </si>
  <si>
    <t>Frei finanzierte Darlehen</t>
  </si>
  <si>
    <t>Nr.</t>
  </si>
  <si>
    <t>Hauptproduktions-richtung:</t>
  </si>
  <si>
    <t>Verbuchung:</t>
  </si>
  <si>
    <t>Umsatzsteuersystem:</t>
  </si>
  <si>
    <t>Beginn der geförderten Investition (Plan)</t>
  </si>
  <si>
    <t>Abschluss der geförderten Investition (Plan)</t>
  </si>
  <si>
    <t>Aussiedlung:</t>
  </si>
  <si>
    <t>Betriebsleiter/in:</t>
  </si>
  <si>
    <t>Bei juristischen Personen, GmbH&amp;Co KG und sonstigen größeren Personen-gesellschaften: Daten des Geschäftsführers, des Vorstandsvorsitzenden etc.</t>
  </si>
  <si>
    <t>Ausbildung:</t>
  </si>
  <si>
    <t>Geschlecht:</t>
  </si>
  <si>
    <t>Hauptziele der zu fördernden Investitionen:</t>
  </si>
  <si>
    <t>Bewertung der Ziele anhand einer Skala von "0 = kein Ziel" bis "5 = Hauptziel"</t>
  </si>
  <si>
    <t>Großvieh-Einheiten (GVE):</t>
  </si>
  <si>
    <t>Obst-/ Gemüse-/ Garten- und Weinbau</t>
  </si>
  <si>
    <t>Tierhaltung:</t>
  </si>
  <si>
    <t>Der Umfang der Tierhaltung soll als Jahresdurchschnittsbestand angegeben werden.</t>
  </si>
  <si>
    <t>Gartenbau (incl. Baumschule)</t>
  </si>
  <si>
    <t>Obst-, Garten- und Weinbau:</t>
  </si>
  <si>
    <t>Der Umfang dieser Produktionsbereiche soll in ha LF angegeben werden. Der Gartenbau umfasst auch den Bereich Baumschule.</t>
  </si>
  <si>
    <t>Flächenausstattung Obst- und Gartenbau (einschl. Baumschulen)</t>
  </si>
  <si>
    <t>Flächenausstattung Gartenbau:</t>
  </si>
  <si>
    <t xml:space="preserve">Beinhaltet Gemüsebau, Zierpflanzenbau und sonstigen Gartenbau.
eqm = Einheitsquadratmeter. Wird in mehreren Etagen kultiviert, dann muss die gesamte Kultivierungsfläche angegeben werden. </t>
  </si>
  <si>
    <t>Ordentliches Ergebnis:</t>
  </si>
  <si>
    <t>Datum:</t>
  </si>
  <si>
    <t>Investitionen in Dunglager:</t>
  </si>
  <si>
    <t>Investitionen in Gülle-ausbringungstechnik:</t>
  </si>
  <si>
    <t>Kapitaldienst:</t>
  </si>
  <si>
    <t>Der Kapitaldienst ist in einer Nebenrechnung zu ermitteln.</t>
  </si>
  <si>
    <t>7-10</t>
  </si>
  <si>
    <t>38-45</t>
  </si>
  <si>
    <t xml:space="preserve">  1 = Einzelunternehmen 
  2 = GbR
  3 = GmbH &amp; Co KG
  4 = GmbH
  5 = Genossenschaft
  6 = Aktiengesellschaft
  7 = Sonstiges.</t>
  </si>
  <si>
    <t xml:space="preserve">  0 = Nein
  1 = teilweiser Zusammenschluss 
  2 = vollständiger Zusammenschluss. </t>
  </si>
  <si>
    <t xml:space="preserve">  1 = Haupterwerb
  2 = Nebenerwerb.</t>
  </si>
  <si>
    <t xml:space="preserve">  0 = Konventionell
  1 = Ökologisch
  2 = Ökologisch in Umstellung.</t>
  </si>
  <si>
    <t xml:space="preserve">  1 = Brutto
  2 = Netto.</t>
  </si>
  <si>
    <t xml:space="preserve">  1 = Pauschalierung
  2 = Regelbesteuerung
  3 = Kleinunternehmerregelung.</t>
  </si>
  <si>
    <t xml:space="preserve">  0 = Nein
  1 = Vollaussiedlung
  2 = Teilaussiedlung
  3 = Betriebszweigaussiedlung.</t>
  </si>
  <si>
    <t xml:space="preserve">  1 = Männlich
  2 = Weiblich.</t>
  </si>
  <si>
    <t>Ausbildung im Bereich Landwirtschaft (LW): 
  1 = Fachschule, Lehre
  2 = Meister
  3 = FH/Uni;
Ausbildung außerhalb der Landwirtschaft (NLW): 
  4 = Fachschule, Lehre
  5 = Meister
  6 = FH/Uni.</t>
  </si>
  <si>
    <t>Folgemaßnahme</t>
  </si>
  <si>
    <t>VARIABLENLISTE</t>
  </si>
  <si>
    <t>51-68</t>
  </si>
  <si>
    <r>
      <t>Wenn "</t>
    </r>
    <r>
      <rPr>
        <b/>
        <u/>
        <sz val="8"/>
        <rFont val="Arial"/>
        <family val="2"/>
      </rPr>
      <t>Ja</t>
    </r>
    <r>
      <rPr>
        <sz val="8"/>
        <rFont val="Arial"/>
        <family val="2"/>
      </rPr>
      <t>": Kosten der UVP (EUR)</t>
    </r>
  </si>
  <si>
    <r>
      <t>Wenn "</t>
    </r>
    <r>
      <rPr>
        <b/>
        <u/>
        <sz val="8"/>
        <rFont val="Arial"/>
        <family val="2"/>
      </rPr>
      <t>Ja</t>
    </r>
    <r>
      <rPr>
        <sz val="8"/>
        <rFont val="Arial"/>
        <family val="2"/>
      </rPr>
      <t>":
  - Art der Folgemaßnahmen</t>
    </r>
  </si>
  <si>
    <t>Erläuterungen zur Variablenliste</t>
  </si>
  <si>
    <t>BL_2: Ausbildung</t>
  </si>
  <si>
    <t>d) des Tierschutzes (v.a.Haltungsbedingungen)</t>
  </si>
  <si>
    <t xml:space="preserve">BL_2: Geschlecht </t>
  </si>
  <si>
    <t>BL_2: Alter</t>
  </si>
  <si>
    <t xml:space="preserve">BL_1: Geschlecht </t>
  </si>
  <si>
    <t xml:space="preserve">BL_1: Alter </t>
  </si>
  <si>
    <t>Unterliegt das Vorhaben der naturschutzrechtl. Eingriffsregelung?</t>
  </si>
  <si>
    <t>Angaben hierzu sind nur dann erforderlich, wenn bauliche Investitionen im Bereich der Tierhaltung durchgeführt werden.</t>
  </si>
  <si>
    <t>Angaben hierzu sind nur dann erforderlich, wenn Investitionen im Bereich der Dunglagerung durchgeführt werden.</t>
  </si>
  <si>
    <t>Angaben hierzu sind nur dann erforderlich, wenn Investitionen im Bereich der  Gülleausbringungstechnik durchgeführt werden.</t>
  </si>
  <si>
    <t>Angaben hierzu sind nur dann erforderlich, wenn Investitionen zur Energie-einsparung getätigt werden.</t>
  </si>
  <si>
    <t>Angaben hierzu sind nur dann erforderlich, wenn Investitionen zur Einsparung des Wasserverbrauchs getätigt werden.
In diesem Fall soll der gesamte Wasserverbrauch angegeben werden, d.h. incl. Wasser aus eigenem Brunnen und Beregnungswasser (in cbm).</t>
  </si>
  <si>
    <t>Angaben hierzu sind bei allen baulichen Investitionen notwendig. Falls es sich lediglich um Umbauinvestitionen ohne zusätzlichen Flächenverbrauch handelt, tragen Sie bitte jeweils eine Null ein.</t>
  </si>
  <si>
    <t>Angaben hierzu sind nur dann erforderlich, wenn Investitionen zur Verbesserung der Produkt- und Prozessqualität getätigt werden.
Angaben in Prozent des gesamtbetrieblichen Umsatzes.</t>
  </si>
  <si>
    <t>Beginn/Abschluss d. geförd. Investition:</t>
  </si>
  <si>
    <t>IST-Jahr, ZIEL-Jahr des Konzeptes:</t>
  </si>
  <si>
    <t>Sonstige Kapitalbildung des/der BL-Ehepaars/-paare</t>
  </si>
  <si>
    <t>Bilanz (ZIEL)</t>
  </si>
  <si>
    <t>Jeder Betrieb soll wie beim Monitoringsystem zu den EPLR (VO 1257/99) einer der folgenden Kategorien zugerechnet werden:
  0 = Normales Gebiet
  1 = Berggebiet
  2 = Sonstiges benachteiligtes Gebiet
  3 = Gebiet mit spezifischen Nachteilen.
Fällt die Fläche eines Betriebs unter mehr als eine der genannten Kategorien, ist sie dem vorherrschenden Typ zuzurechnen. Liegt sie beispielsweise zu 60% in Berggebieten und zu 40% in anderen benachteiligten Gebieten, sollte sie vollständig den Berggebieten zugerechnet werden.</t>
  </si>
  <si>
    <r>
      <t xml:space="preserve">Das ordentliche Ergebnis errechnet sich wie folgt:
Gewinn/Verlust, Jahresüberschuss/-fehlbetrag   
   -    zeitraumfremde Erträge                             
   -    zeitraumfremde Aufwändungen                   
   -    Erträge aus Investitionszulagen                  
   -    Außerplanmäßige Abschreibungen             
   -    Abschreibungen in unüblicher Höhe            
   -    außerordentliches Ergebnis                       
  +    Ergebnis aus Sonderbilanzen                    
   -    Steuern vom Einkommen und Ertrag          
  +    Erträge/Aufwendungen bei verbundenen
        Unternehmen                                           
Es ist zu beachten, dass Aufwändungen im Jahresabschluss mit </t>
    </r>
    <r>
      <rPr>
        <i/>
        <sz val="10"/>
        <rFont val="Arial"/>
        <family val="2"/>
      </rPr>
      <t>negativem</t>
    </r>
    <r>
      <rPr>
        <sz val="10"/>
        <rFont val="Arial"/>
        <family val="2"/>
      </rPr>
      <t xml:space="preserve"> Vorzeichen stehen.</t>
    </r>
  </si>
  <si>
    <r>
      <t xml:space="preserve">Die bereinigte EKV im Unternehmen errechnet sich wie folgt:
Ordentliches Ergebnis
   +   Veränderung der Einlagen stiller Gesellschafter           
   +   Veränderung des nachrangigen Kapitals                      
   +    Einlagen                                                                  
   +    Entnahmen                                                              
Bei juristischen Personen sind bei den Korrektur-rechnungen zusätzliche Spezifika zu beachten.
Es ist wiederum zu beachten, dass Aufwändungen im Jahresabschluss mit </t>
    </r>
    <r>
      <rPr>
        <i/>
        <sz val="10"/>
        <rFont val="Arial"/>
        <family val="2"/>
      </rPr>
      <t>negativem</t>
    </r>
    <r>
      <rPr>
        <sz val="10"/>
        <rFont val="Arial"/>
        <family val="2"/>
      </rPr>
      <t xml:space="preserve"> Vorzeichen stehen.</t>
    </r>
  </si>
  <si>
    <t>Steuerergebnis</t>
  </si>
  <si>
    <t>Sonst. Kap-bildung BL-Ehepaares</t>
  </si>
  <si>
    <t>2939/2949</t>
  </si>
  <si>
    <t>Abschlussstichtag (TT.MM.)</t>
  </si>
  <si>
    <t>2001-2017</t>
  </si>
  <si>
    <t>2840-2845</t>
  </si>
  <si>
    <t xml:space="preserve">       Rindfleisch 2110+2115+2118+(2120 bis 2124)</t>
  </si>
  <si>
    <t>4050-4057</t>
  </si>
  <si>
    <t>3133-3134</t>
  </si>
  <si>
    <t>3110+3121-3124</t>
  </si>
  <si>
    <t>3153-3156</t>
  </si>
  <si>
    <t>Investitionskonzept</t>
  </si>
  <si>
    <t>Betreuungskosten</t>
  </si>
  <si>
    <t>Geburtsjahr</t>
  </si>
  <si>
    <t>Ausbildung (höchste)</t>
  </si>
  <si>
    <t>Betreuungszuschuss</t>
  </si>
  <si>
    <t>Arbeitskräfte</t>
  </si>
  <si>
    <t>in GVE</t>
  </si>
  <si>
    <t>Tierbestand (insgesamt)</t>
  </si>
  <si>
    <t xml:space="preserve">Produktionsprogramm </t>
  </si>
  <si>
    <t>davon: Eigentum</t>
  </si>
  <si>
    <t>Landw. gen. Fläche (LF)</t>
  </si>
  <si>
    <t xml:space="preserve">Pflanzenproduktion </t>
  </si>
  <si>
    <t xml:space="preserve">Obst-, Garten- und Weinbau </t>
  </si>
  <si>
    <t>ha LF/GF</t>
  </si>
  <si>
    <t>Silomais</t>
  </si>
  <si>
    <t>Energiemais</t>
  </si>
  <si>
    <t>Winterraps</t>
  </si>
  <si>
    <t>Zuckerrüben</t>
  </si>
  <si>
    <t>Jung- und Legehennen</t>
  </si>
  <si>
    <t>3151-3152</t>
  </si>
  <si>
    <t>Personen</t>
  </si>
  <si>
    <t>Voll-AK</t>
  </si>
  <si>
    <t>Arbeitskräfte, insgesamt</t>
  </si>
  <si>
    <t>7099/2 - 7099/3</t>
  </si>
  <si>
    <t xml:space="preserve"> - davon: nicht entlohnt</t>
  </si>
  <si>
    <t>7089/2 -7089/3</t>
  </si>
  <si>
    <t>7098/2 -7098/3</t>
  </si>
  <si>
    <t xml:space="preserve"> - davon: Frauen</t>
  </si>
  <si>
    <t>Wasserverbrauchsminderung</t>
  </si>
  <si>
    <t>4006-4017</t>
  </si>
  <si>
    <t>4032</t>
  </si>
  <si>
    <t>4070</t>
  </si>
  <si>
    <t>4024</t>
  </si>
  <si>
    <t>Kartoffeln</t>
  </si>
  <si>
    <t>4040</t>
  </si>
  <si>
    <t>Hülsenfrüchte</t>
  </si>
  <si>
    <t>4020-4023</t>
  </si>
  <si>
    <t>Sonstige Energiepflanzen</t>
  </si>
  <si>
    <t>4039</t>
  </si>
  <si>
    <t>Stillegung/Brache (o.NaRo)</t>
  </si>
  <si>
    <t>4096 - 4098</t>
  </si>
  <si>
    <t>4033-4035,4064</t>
  </si>
  <si>
    <t>Angabe in folgender Form: 31.12.2015</t>
  </si>
  <si>
    <t>Güllelager</t>
  </si>
  <si>
    <t>Abdeckung</t>
  </si>
  <si>
    <r>
      <t xml:space="preserve">Sonstige Investitionen </t>
    </r>
    <r>
      <rPr>
        <i/>
        <sz val="9"/>
        <rFont val="Arial"/>
        <family val="2"/>
      </rPr>
      <t>(bitte angeben)</t>
    </r>
  </si>
  <si>
    <t xml:space="preserve">förderfähiges Investitions- volumen </t>
  </si>
  <si>
    <t>Schwimmfolie</t>
  </si>
  <si>
    <t>Zeltdach</t>
  </si>
  <si>
    <t>Betondecke</t>
  </si>
  <si>
    <t>gasdichte Biogasanlage</t>
  </si>
  <si>
    <t>Art der Abdeckung bei Flüssigmist</t>
  </si>
  <si>
    <r>
      <rPr>
        <b/>
        <sz val="8"/>
        <rFont val="Arial"/>
        <family val="2"/>
      </rPr>
      <t>Ausbringungstechnik</t>
    </r>
    <r>
      <rPr>
        <sz val="8"/>
        <rFont val="Arial"/>
        <family val="2"/>
      </rPr>
      <t xml:space="preserve"> (% der Güllemenge)</t>
    </r>
  </si>
  <si>
    <t>Schleppschlauch</t>
  </si>
  <si>
    <t>Schleppschuh</t>
  </si>
  <si>
    <t>Injektions-/Schlitzverfahren</t>
  </si>
  <si>
    <t>Güllegrubber/-unterfußdüngung</t>
  </si>
  <si>
    <t>Gruppenhaltung</t>
  </si>
  <si>
    <t>Gewächshaus</t>
  </si>
  <si>
    <t>ordentl. Erg. je Voll-AK</t>
  </si>
  <si>
    <r>
      <t>Sonstiges</t>
    </r>
    <r>
      <rPr>
        <i/>
        <sz val="9"/>
        <rFont val="Arial"/>
        <family val="2"/>
      </rPr>
      <t xml:space="preserve"> (bitte angeben)</t>
    </r>
  </si>
  <si>
    <t xml:space="preserve"> - davon: entlohnt, insges.</t>
  </si>
  <si>
    <t xml:space="preserve">         entlohnt, ständige AK</t>
  </si>
  <si>
    <t xml:space="preserve">         entlohnt, Familien-AK</t>
  </si>
  <si>
    <t>Anbindestall</t>
  </si>
  <si>
    <t>ohne Weide</t>
  </si>
  <si>
    <t>mit Auslauf</t>
  </si>
  <si>
    <t>mit Weide</t>
  </si>
  <si>
    <t>Boxenlaufstall</t>
  </si>
  <si>
    <t>Tiefstreu- oder Tretmiststall</t>
  </si>
  <si>
    <t>b) Aufzucht- und Mastrinder</t>
  </si>
  <si>
    <t>Vollspaltenbucht</t>
  </si>
  <si>
    <t>Teilspaltenbucht</t>
  </si>
  <si>
    <t>(plan befestigte Liegefläche)</t>
  </si>
  <si>
    <t>Eingestreute Verfahren</t>
  </si>
  <si>
    <t>(Tretmist- oder Tiefstreustall)</t>
  </si>
  <si>
    <r>
      <t>Änderung der Haltungsverfahren in der Tierhaltung</t>
    </r>
    <r>
      <rPr>
        <b/>
        <sz val="10"/>
        <rFont val="Arial"/>
        <family val="2"/>
      </rPr>
      <t xml:space="preserve">
</t>
    </r>
    <r>
      <rPr>
        <sz val="10"/>
        <rFont val="Arial"/>
        <family val="2"/>
      </rPr>
      <t>(Anzahl der Tierplätze nach Haltungsverfahren)</t>
    </r>
  </si>
  <si>
    <t>c) Kälber bis 8 Wochen</t>
  </si>
  <si>
    <t>Einzelhaltung, strohlos</t>
  </si>
  <si>
    <t>Gruppenhaltung, strohlos</t>
  </si>
  <si>
    <t>Einzelhaltung, eingestreut</t>
  </si>
  <si>
    <t>ohne Auslauf</t>
  </si>
  <si>
    <t>Gruppenhaltung, eingestreut</t>
  </si>
  <si>
    <t>e) Sauen im Wartebereich</t>
  </si>
  <si>
    <t>eingestreut</t>
  </si>
  <si>
    <t xml:space="preserve"> -</t>
  </si>
  <si>
    <t>strohlos, Vollspalten</t>
  </si>
  <si>
    <t>f) Sauen im Deckzentrum</t>
  </si>
  <si>
    <t>Kastenstand</t>
  </si>
  <si>
    <t>permanent fixiert</t>
  </si>
  <si>
    <t>g) Sauen im Abferkelbereich</t>
  </si>
  <si>
    <t>Aufklappbarer Kastenstand</t>
  </si>
  <si>
    <t>temporär fixiert</t>
  </si>
  <si>
    <t>Freilaufbucht</t>
  </si>
  <si>
    <t>fixiert bei Bedarf</t>
  </si>
  <si>
    <t>zu Beginn fixiert</t>
  </si>
  <si>
    <t>h) Mastschweine</t>
  </si>
  <si>
    <t>i) Legenhennen</t>
  </si>
  <si>
    <t>Kleingruppenhaltung</t>
  </si>
  <si>
    <t>Bodenhaltung</t>
  </si>
  <si>
    <t>mit Volieren</t>
  </si>
  <si>
    <t>ohne Volieren</t>
  </si>
  <si>
    <t>mit Kaltscharraum</t>
  </si>
  <si>
    <t xml:space="preserve">ohne Kaltscharraum </t>
  </si>
  <si>
    <t>mobiler Stall</t>
  </si>
  <si>
    <t>j) Mastgeflügel</t>
  </si>
  <si>
    <t>Stallhaltung</t>
  </si>
  <si>
    <t>Frellandhaltung</t>
  </si>
  <si>
    <t>in mobilen Ställen</t>
  </si>
  <si>
    <t>strohlos, Liegebereich planbef.</t>
  </si>
  <si>
    <t>stationär</t>
  </si>
  <si>
    <t>Tierschutz</t>
  </si>
  <si>
    <t>Umweltschutz</t>
  </si>
  <si>
    <t>5a</t>
  </si>
  <si>
    <t>5b</t>
  </si>
  <si>
    <t>Junglandwirtezuschuss</t>
  </si>
  <si>
    <t xml:space="preserve">AK </t>
  </si>
  <si>
    <t>sonstiger Stall (bitte angeben)</t>
  </si>
  <si>
    <t>Sonstiges: (bitte angeben)</t>
  </si>
  <si>
    <r>
      <t>sonstiger Stall</t>
    </r>
    <r>
      <rPr>
        <i/>
        <sz val="8"/>
        <rFont val="Arial"/>
        <family val="2"/>
      </rPr>
      <t xml:space="preserve"> (bitte angeben)</t>
    </r>
  </si>
  <si>
    <r>
      <t xml:space="preserve">Sonstiges: </t>
    </r>
    <r>
      <rPr>
        <i/>
        <sz val="8"/>
        <rFont val="Arial"/>
        <family val="2"/>
      </rPr>
      <t>(bitte angeben)</t>
    </r>
  </si>
  <si>
    <t xml:space="preserve">d) </t>
  </si>
  <si>
    <t xml:space="preserve">Kälber ab 8 Wochen </t>
  </si>
  <si>
    <t>(Gruppenhaltung verpflichtend)</t>
  </si>
  <si>
    <t>Haltungsverfahren in der Tierhaltung:</t>
  </si>
  <si>
    <t>(jeweils Tierplätze)</t>
  </si>
  <si>
    <t>Tierplätze</t>
  </si>
  <si>
    <r>
      <t xml:space="preserve">Sicherung des Produktionsprozesses </t>
    </r>
    <r>
      <rPr>
        <sz val="9"/>
        <rFont val="Arial"/>
        <family val="2"/>
      </rPr>
      <t>(% d.Umsatzes)</t>
    </r>
  </si>
  <si>
    <t>Umsatzanteil mit Güte-, Marken-, Herkunftszeichen (%)</t>
  </si>
  <si>
    <t>Brennholz (cbm</t>
  </si>
  <si>
    <t>Trink- und Brauchwasser pro Jahr</t>
  </si>
  <si>
    <r>
      <t>Energieverbrauch (</t>
    </r>
    <r>
      <rPr>
        <b/>
        <sz val="8"/>
        <rFont val="Calibri"/>
        <family val="2"/>
      </rPr>
      <t>Ø</t>
    </r>
    <r>
      <rPr>
        <b/>
        <sz val="8"/>
        <rFont val="Arial"/>
        <family val="2"/>
      </rPr>
      <t xml:space="preserve"> letzte 3 Jahre) </t>
    </r>
  </si>
  <si>
    <t>Liter</t>
  </si>
  <si>
    <t xml:space="preserve">Heizöl </t>
  </si>
  <si>
    <t xml:space="preserve">Strom </t>
  </si>
  <si>
    <t>Brennholz</t>
  </si>
  <si>
    <t>QS-System nach ISO 9000 ff.</t>
  </si>
  <si>
    <t>QS-Systeme, nicht zertifiziert</t>
  </si>
  <si>
    <t>Name 1</t>
  </si>
  <si>
    <t>Name 2</t>
  </si>
  <si>
    <t>davon Trinkwasser</t>
  </si>
  <si>
    <t>Erfolgsrechnung (IST/ZIEL-Jahr)</t>
  </si>
  <si>
    <t>Dunglager und -ausbringung</t>
  </si>
  <si>
    <t xml:space="preserve">Umrechnung entsprechend den Vorgaben der Umrechnung des Förderungsgrundsatzes AFP </t>
  </si>
  <si>
    <t>100-103</t>
  </si>
  <si>
    <t>106-117</t>
  </si>
  <si>
    <t>137-142</t>
  </si>
  <si>
    <t>Art der Investition</t>
  </si>
  <si>
    <t>Junglandwirteförderung</t>
  </si>
  <si>
    <t>bessere Energieeffizienz</t>
  </si>
  <si>
    <t>Investitionsart</t>
  </si>
  <si>
    <t>bes. tierger. Haltung</t>
  </si>
  <si>
    <t>bes. Umweltstandard</t>
  </si>
  <si>
    <t>bes. Produktqualität</t>
  </si>
  <si>
    <t>Betriebszweigaussiedlung</t>
  </si>
  <si>
    <t>Gülle-/Mistlager</t>
  </si>
  <si>
    <t>Schutzgebietskategorien (Anteil der betrieblichen LF: circa in %)</t>
  </si>
  <si>
    <r>
      <rPr>
        <i/>
        <u/>
        <sz val="9"/>
        <rFont val="Arial"/>
        <family val="2"/>
      </rPr>
      <t>davon:</t>
    </r>
    <r>
      <rPr>
        <b/>
        <sz val="9"/>
        <rFont val="Arial"/>
        <family val="2"/>
      </rPr>
      <t xml:space="preserve"> Zuordnung zu Investitionen (Nr. aus I_3)</t>
    </r>
  </si>
  <si>
    <t>bitte die Nummern angeben (z.B. 2 = Milchviehstall)</t>
  </si>
  <si>
    <t>Sonstige landw. Investitionen</t>
  </si>
  <si>
    <t>Diversifizierungsinvestitionen</t>
  </si>
  <si>
    <r>
      <t xml:space="preserve">Umsatzanteile </t>
    </r>
    <r>
      <rPr>
        <b/>
        <i/>
        <sz val="9"/>
        <rFont val="Arial"/>
        <family val="2"/>
      </rPr>
      <t>- nach Sparten -</t>
    </r>
    <r>
      <rPr>
        <b/>
        <sz val="9"/>
        <rFont val="Arial"/>
        <family val="2"/>
      </rPr>
      <t xml:space="preserve"> in % des Gesamt-Umsatzes</t>
    </r>
  </si>
  <si>
    <t/>
  </si>
  <si>
    <t>Zierpflanzenbau</t>
  </si>
  <si>
    <t>Baumschule</t>
  </si>
  <si>
    <t>Handel</t>
  </si>
  <si>
    <t>Dienstleistung</t>
  </si>
  <si>
    <t>Personen-Ident (PI, 7-stellig)</t>
  </si>
  <si>
    <t>Unternehmens-Ident (UI, 7-stellig)</t>
  </si>
  <si>
    <t>Gemischtbetrieb</t>
  </si>
  <si>
    <t>Wachstum / Aufstockung</t>
  </si>
  <si>
    <t>Umsatzanteile - nach Sparten - in % des Gesamt-Umsatzes</t>
  </si>
  <si>
    <t>Investitions-
volumen
 incl. MWSt.</t>
  </si>
  <si>
    <t>förderfähiges 
Investitions-
volumen</t>
  </si>
  <si>
    <t>Struktur der Maßnahme - Finanzierungsbedarf - Förderungsfähige Beträge (EUR)</t>
  </si>
  <si>
    <t>Investitionsbereiche - Finanzierungsbedarf</t>
  </si>
  <si>
    <t>Baunebenkosten</t>
  </si>
  <si>
    <t>Zuordnung zu Investitionen</t>
  </si>
  <si>
    <t>415-429</t>
  </si>
  <si>
    <t>405-406</t>
  </si>
  <si>
    <t>374-391</t>
  </si>
  <si>
    <t>378-382</t>
  </si>
  <si>
    <t>395-398</t>
  </si>
  <si>
    <t>401-403</t>
  </si>
  <si>
    <t>305-371</t>
  </si>
  <si>
    <t>299-300</t>
  </si>
  <si>
    <t>271-272</t>
  </si>
  <si>
    <t>226-270</t>
  </si>
  <si>
    <t>Angabe des Datums, z.B. 30.06.2016.</t>
  </si>
  <si>
    <t>Jahresangabe, z.B. 2017. 
Bei Wirtschaftsjahren das letzte Jahr angeben, z.B. 2016/2017 --&gt; 2017.</t>
  </si>
  <si>
    <t>Angabe des letzten Abschlussstichtages, z.B. 30.06.2017.</t>
  </si>
  <si>
    <t>Zuschuss für Kooperation</t>
  </si>
  <si>
    <t>Zuschuss für Innovationspartnerschaft</t>
  </si>
  <si>
    <t xml:space="preserve">Buchstellennummer          </t>
  </si>
  <si>
    <t>Betriebsnummer Buchstelle</t>
  </si>
  <si>
    <t xml:space="preserve">Regierungsbezirk                </t>
  </si>
  <si>
    <t>EU-Betriebsnummer (InVeKoS-ID)</t>
  </si>
  <si>
    <t>Land</t>
  </si>
  <si>
    <t xml:space="preserve">Landkreis                  </t>
  </si>
  <si>
    <t>Daten zur Betriebsleitung:</t>
  </si>
  <si>
    <t>AFP-Zuschüsse</t>
  </si>
  <si>
    <t>30.06.</t>
  </si>
  <si>
    <t>Inhalt:</t>
  </si>
  <si>
    <t>I_0:  Allgemeine Angaben</t>
  </si>
  <si>
    <t>I_1: Faktorausstattung / Betriebsspiegel</t>
  </si>
  <si>
    <t>I_2: Erfolgsrechnung und Bilanz</t>
  </si>
  <si>
    <t>I_4: Finanzierungsmittel / Kapitaldienst</t>
  </si>
  <si>
    <t xml:space="preserve">I_3: Struktur der Maßnahme / Finanzierungsbedarf / Förderfähige Beträge </t>
  </si>
  <si>
    <t>I_GB: Sonderblatt Gartenbau</t>
  </si>
  <si>
    <t>I_5b: Umweltschutz / Produkt- und Prozessqualität</t>
  </si>
  <si>
    <t>I_5a: Tierschutz - Tierhaltungsverfahren</t>
  </si>
  <si>
    <t>Investitionskonzept (V_2016)</t>
  </si>
  <si>
    <t>Antragsteller/in, Unternehmen</t>
  </si>
  <si>
    <t>Mobil-Nummer</t>
  </si>
  <si>
    <t>E-Mail</t>
  </si>
  <si>
    <t>Antragsteller/in, Gesellschafter 1</t>
  </si>
  <si>
    <t>Gesellschafter 2</t>
  </si>
  <si>
    <t>Landtourismus</t>
  </si>
  <si>
    <t>Sonstige Investitionen</t>
  </si>
  <si>
    <t>Sonst. Tierhaltung</t>
  </si>
  <si>
    <t>Mastrinderhaltung</t>
  </si>
  <si>
    <t>Schweinehaltung</t>
  </si>
  <si>
    <t>Geflügelhaltung</t>
  </si>
  <si>
    <t>Anbau sonst. Dauerkulturen</t>
  </si>
  <si>
    <t>Milchviehhaltung</t>
  </si>
  <si>
    <t>Schaf- und Ziegenhaltung</t>
  </si>
  <si>
    <t xml:space="preserve">Jeder Betrieb soll wie beim Monitoringsystem zum EPLR einer der folgenden Kategorien zugerechnet werden:
  1 = Ackerbau  
  2 = Gartenbau 
  3 = Weinbau
  4 = Obstbau
  5 = Anbau sonst Dauerkulturen
  6 = Milchviehhaltung 
12 = Schaf- und Ziegenhaltung
  7 = Mastrinderhaltung  
  8 = Schweinehaltung   
  9 = Geflügelhaltung    
10 = Sonstige Tierhaltung 
11 = Gemischtbetriebe
</t>
  </si>
  <si>
    <t>AFP-Zuschussgewährung</t>
  </si>
  <si>
    <t xml:space="preserve">Stallbau "Anlage 1" </t>
  </si>
  <si>
    <t>Stallbau "Sonstige"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</si>
</sst>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D_M_-;\-* #,##0.00\ _D_M_-;_-* &quot;-&quot;??\ _D_M_-;_-@_-"/>
    <numFmt numFmtId="165" formatCode="#,##0.0"/>
    <numFmt numFmtId="166" formatCode="0.0"/>
    <numFmt numFmtId="167" formatCode="yyyy\-mm\-dd"/>
    <numFmt numFmtId="168" formatCode="000000000000"/>
  </numFmts>
  <fonts count="32" x14ac:knownFonts="1">
    <font>
      <sz val="10"/>
      <name val="Arial"/>
    </font>
    <font>
      <sz val="10"/>
      <name val="Arial"/>
      <family val="2"/>
    </font>
    <font>
      <b/>
      <sz val="10"/>
      <name val="Arial"/>
      <family val="2"/>
    </font>
    <font>
      <b/>
      <sz val="9"/>
      <name val="Arial"/>
      <family val="2"/>
    </font>
    <font>
      <sz val="9"/>
      <name val="Arial"/>
      <family val="2"/>
    </font>
    <font>
      <sz val="8"/>
      <name val="Arial"/>
      <family val="2"/>
    </font>
    <font>
      <b/>
      <sz val="8"/>
      <name val="Arial"/>
      <family val="2"/>
    </font>
    <font>
      <b/>
      <sz val="12"/>
      <name val="Arial"/>
      <family val="2"/>
    </font>
    <font>
      <i/>
      <sz val="8"/>
      <name val="Arial"/>
      <family val="2"/>
    </font>
    <font>
      <sz val="10"/>
      <name val="Arial"/>
      <family val="2"/>
    </font>
    <font>
      <i/>
      <sz val="9"/>
      <name val="Arial"/>
      <family val="2"/>
    </font>
    <font>
      <b/>
      <sz val="11"/>
      <name val="Arial"/>
      <family val="2"/>
    </font>
    <font>
      <sz val="9"/>
      <color indexed="8"/>
      <name val="Arial"/>
      <family val="2"/>
    </font>
    <font>
      <sz val="9"/>
      <color indexed="39"/>
      <name val="Arial"/>
      <family val="2"/>
    </font>
    <font>
      <sz val="9"/>
      <name val="Arial"/>
      <family val="2"/>
    </font>
    <font>
      <b/>
      <sz val="9"/>
      <name val="Arial"/>
      <family val="2"/>
    </font>
    <font>
      <b/>
      <i/>
      <sz val="8"/>
      <name val="Arial"/>
      <family val="2"/>
    </font>
    <font>
      <sz val="24"/>
      <name val="Arial"/>
      <family val="2"/>
    </font>
    <font>
      <b/>
      <u/>
      <sz val="8"/>
      <name val="Arial"/>
      <family val="2"/>
    </font>
    <font>
      <b/>
      <sz val="18"/>
      <name val="Arial"/>
      <family val="2"/>
    </font>
    <font>
      <sz val="7.5"/>
      <name val="Arial"/>
      <family val="2"/>
    </font>
    <font>
      <i/>
      <sz val="10"/>
      <name val="Arial"/>
      <family val="2"/>
    </font>
    <font>
      <sz val="9"/>
      <color rgb="FFFF0000"/>
      <name val="Arial"/>
      <family val="2"/>
    </font>
    <font>
      <sz val="10"/>
      <color indexed="81"/>
      <name val="Tahoma"/>
      <family val="2"/>
    </font>
    <font>
      <b/>
      <sz val="10"/>
      <color indexed="81"/>
      <name val="Tahoma"/>
      <family val="2"/>
    </font>
    <font>
      <b/>
      <sz val="8"/>
      <name val="Calibri"/>
      <family val="2"/>
    </font>
    <font>
      <i/>
      <u/>
      <sz val="9"/>
      <name val="Arial"/>
      <family val="2"/>
    </font>
    <font>
      <sz val="14"/>
      <name val="Times New Roman"/>
      <family val="1"/>
    </font>
    <font>
      <b/>
      <i/>
      <sz val="9"/>
      <name val="Arial"/>
      <family val="2"/>
    </font>
    <font>
      <sz val="16"/>
      <name val="Arial"/>
      <family val="2"/>
    </font>
    <font>
      <u/>
      <sz val="16"/>
      <name val="Arial"/>
      <family val="2"/>
    </font>
    <font>
      <b/>
      <sz val="28"/>
      <color theme="4" tint="-0.249977111117893"/>
      <name val="Arial"/>
      <family val="2"/>
    </font>
  </fonts>
  <fills count="26">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45"/>
        <bgColor indexed="64"/>
      </patternFill>
    </fill>
    <fill>
      <patternFill patternType="solid">
        <fgColor indexed="51"/>
        <bgColor indexed="64"/>
      </patternFill>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5"/>
        <bgColor indexed="64"/>
      </patternFill>
    </fill>
    <fill>
      <patternFill patternType="solid">
        <fgColor indexed="49"/>
        <bgColor indexed="64"/>
      </patternFill>
    </fill>
    <fill>
      <patternFill patternType="solid">
        <fgColor rgb="FFCCFFCC"/>
        <bgColor indexed="64"/>
      </patternFill>
    </fill>
    <fill>
      <patternFill patternType="solid">
        <fgColor rgb="FFFFFF99"/>
        <bgColor indexed="64"/>
      </patternFill>
    </fill>
    <fill>
      <patternFill patternType="gray125">
        <bgColor rgb="FFFFFF99"/>
      </patternFill>
    </fill>
    <fill>
      <patternFill patternType="gray125">
        <bgColor rgb="FFCCFFCC"/>
      </patternFill>
    </fill>
    <fill>
      <patternFill patternType="solid">
        <fgColor theme="0" tint="-0.149998474074526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2" tint="-0.249977111117893"/>
        <bgColor indexed="64"/>
      </patternFill>
    </fill>
    <fill>
      <patternFill patternType="solid">
        <fgColor indexed="65"/>
        <bgColor indexed="64"/>
      </patternFill>
    </fill>
    <fill>
      <patternFill patternType="solid">
        <fgColor theme="1" tint="0.249977111117893"/>
        <bgColor indexed="64"/>
      </patternFill>
    </fill>
  </fills>
  <borders count="183">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hair">
        <color indexed="64"/>
      </left>
      <right/>
      <top/>
      <bottom/>
      <diagonal/>
    </border>
    <border>
      <left style="thin">
        <color indexed="64"/>
      </left>
      <right/>
      <top/>
      <bottom/>
      <diagonal/>
    </border>
    <border>
      <left/>
      <right style="medium">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style="hair">
        <color indexed="64"/>
      </left>
      <right style="hair">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bottom style="thin">
        <color indexed="64"/>
      </bottom>
      <diagonal/>
    </border>
    <border>
      <left style="hair">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hair">
        <color indexed="64"/>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medium">
        <color indexed="64"/>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style="hair">
        <color indexed="64"/>
      </left>
      <right style="medium">
        <color indexed="64"/>
      </right>
      <top/>
      <bottom/>
      <diagonal/>
    </border>
    <border>
      <left style="hair">
        <color indexed="64"/>
      </left>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hair">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style="hair">
        <color indexed="64"/>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64"/>
      </bottom>
      <diagonal/>
    </border>
    <border>
      <left/>
      <right style="hair">
        <color indexed="64"/>
      </right>
      <top/>
      <bottom/>
      <diagonal/>
    </border>
    <border>
      <left style="hair">
        <color indexed="64"/>
      </left>
      <right style="thin">
        <color indexed="64"/>
      </right>
      <top/>
      <bottom/>
      <diagonal/>
    </border>
    <border>
      <left style="thin">
        <color indexed="64"/>
      </left>
      <right/>
      <top/>
      <bottom style="dotted">
        <color indexed="64"/>
      </bottom>
      <diagonal/>
    </border>
    <border>
      <left/>
      <right style="hair">
        <color indexed="64"/>
      </right>
      <top/>
      <bottom style="dotted">
        <color indexed="64"/>
      </bottom>
      <diagonal/>
    </border>
    <border>
      <left style="hair">
        <color indexed="64"/>
      </left>
      <right style="thin">
        <color indexed="64"/>
      </right>
      <top/>
      <bottom style="dotted">
        <color indexed="64"/>
      </bottom>
      <diagonal/>
    </border>
    <border>
      <left style="thin">
        <color indexed="64"/>
      </left>
      <right style="hair">
        <color indexed="64"/>
      </right>
      <top style="hair">
        <color indexed="64"/>
      </top>
      <bottom style="dotted">
        <color indexed="64"/>
      </bottom>
      <diagonal/>
    </border>
    <border>
      <left style="hair">
        <color indexed="64"/>
      </left>
      <right style="thin">
        <color indexed="64"/>
      </right>
      <top style="hair">
        <color indexed="64"/>
      </top>
      <bottom style="dotted">
        <color indexed="64"/>
      </bottom>
      <diagonal/>
    </border>
    <border>
      <left style="thin">
        <color indexed="64"/>
      </left>
      <right/>
      <top style="dotted">
        <color indexed="64"/>
      </top>
      <bottom/>
      <diagonal/>
    </border>
    <border>
      <left/>
      <right style="hair">
        <color indexed="64"/>
      </right>
      <top style="dotted">
        <color indexed="64"/>
      </top>
      <bottom/>
      <diagonal/>
    </border>
    <border>
      <left style="hair">
        <color indexed="64"/>
      </left>
      <right style="thin">
        <color indexed="64"/>
      </right>
      <top style="dotted">
        <color indexed="64"/>
      </top>
      <bottom/>
      <diagonal/>
    </border>
    <border>
      <left style="thin">
        <color indexed="64"/>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dotted">
        <color indexed="64"/>
      </bottom>
      <diagonal/>
    </border>
    <border>
      <left style="thin">
        <color indexed="64"/>
      </left>
      <right/>
      <top style="hair">
        <color indexed="64"/>
      </top>
      <bottom style="dotted">
        <color indexed="64"/>
      </bottom>
      <diagonal/>
    </border>
    <border>
      <left/>
      <right style="hair">
        <color indexed="64"/>
      </right>
      <top style="hair">
        <color indexed="64"/>
      </top>
      <bottom style="dotted">
        <color indexed="64"/>
      </bottom>
      <diagonal/>
    </border>
    <border>
      <left/>
      <right/>
      <top style="hair">
        <color indexed="64"/>
      </top>
      <bottom style="dotted">
        <color indexed="64"/>
      </bottom>
      <diagonal/>
    </border>
    <border>
      <left style="thin">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style="hair">
        <color indexed="64"/>
      </bottom>
      <diagonal/>
    </border>
    <border>
      <left style="hair">
        <color indexed="64"/>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indexed="64"/>
      </right>
      <top style="thin">
        <color indexed="64"/>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hair">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style="hair">
        <color indexed="64"/>
      </bottom>
      <diagonal/>
    </border>
  </borders>
  <cellStyleXfs count="3">
    <xf numFmtId="0" fontId="0" fillId="0" borderId="0"/>
    <xf numFmtId="164" fontId="1" fillId="0" borderId="0" applyFont="0" applyFill="0" applyBorder="0" applyAlignment="0" applyProtection="0"/>
    <xf numFmtId="0" fontId="27" fillId="0" borderId="0"/>
  </cellStyleXfs>
  <cellXfs count="1021">
    <xf numFmtId="0" fontId="0" fillId="0" borderId="0" xfId="0"/>
    <xf numFmtId="0" fontId="3" fillId="0" borderId="0" xfId="0" applyFont="1" applyFill="1" applyBorder="1" applyProtection="1"/>
    <xf numFmtId="0" fontId="5" fillId="0" borderId="0" xfId="0" applyFont="1" applyFill="1" applyBorder="1" applyProtection="1"/>
    <xf numFmtId="0" fontId="5" fillId="0" borderId="0" xfId="0" applyFont="1" applyFill="1" applyBorder="1" applyAlignment="1" applyProtection="1">
      <alignment horizontal="center"/>
    </xf>
    <xf numFmtId="0" fontId="5" fillId="0" borderId="0" xfId="0" applyFont="1" applyFill="1" applyBorder="1"/>
    <xf numFmtId="0" fontId="5" fillId="0" borderId="0" xfId="0" applyFont="1" applyFill="1" applyBorder="1" applyAlignment="1" applyProtection="1">
      <alignment horizontal="left"/>
    </xf>
    <xf numFmtId="0" fontId="5" fillId="0" borderId="0" xfId="0" applyFont="1" applyFill="1" applyBorder="1" applyAlignment="1">
      <alignment horizontal="center"/>
    </xf>
    <xf numFmtId="0" fontId="5" fillId="0" borderId="0" xfId="0" applyFont="1" applyFill="1"/>
    <xf numFmtId="0" fontId="3" fillId="0" borderId="0" xfId="0" applyFont="1" applyFill="1" applyBorder="1" applyAlignment="1" applyProtection="1">
      <alignment horizontal="left"/>
    </xf>
    <xf numFmtId="0" fontId="6" fillId="0" borderId="0" xfId="0" applyFont="1" applyFill="1" applyBorder="1" applyAlignment="1" applyProtection="1">
      <alignment horizontal="left"/>
    </xf>
    <xf numFmtId="0" fontId="3" fillId="0" borderId="0" xfId="0" applyFont="1" applyFill="1" applyBorder="1" applyAlignment="1"/>
    <xf numFmtId="0" fontId="3" fillId="0" borderId="0" xfId="0" applyFont="1" applyFill="1" applyBorder="1"/>
    <xf numFmtId="0" fontId="4" fillId="0" borderId="0" xfId="0" applyFont="1" applyFill="1" applyBorder="1"/>
    <xf numFmtId="0" fontId="4" fillId="0" borderId="0" xfId="0" applyFont="1" applyFill="1" applyBorder="1" applyAlignment="1">
      <alignment horizontal="center"/>
    </xf>
    <xf numFmtId="3" fontId="8" fillId="0" borderId="0" xfId="0" applyNumberFormat="1" applyFont="1" applyFill="1" applyBorder="1" applyProtection="1">
      <protection locked="0"/>
    </xf>
    <xf numFmtId="3" fontId="5" fillId="0" borderId="0" xfId="0" applyNumberFormat="1" applyFont="1" applyFill="1" applyBorder="1" applyProtection="1">
      <protection locked="0"/>
    </xf>
    <xf numFmtId="0" fontId="5" fillId="0" borderId="0" xfId="0" applyFont="1" applyFill="1" applyAlignment="1">
      <alignment horizontal="center"/>
    </xf>
    <xf numFmtId="0" fontId="4" fillId="0" borderId="0" xfId="0" applyFont="1" applyFill="1"/>
    <xf numFmtId="0" fontId="5" fillId="0" borderId="0" xfId="0" quotePrefix="1" applyFont="1" applyFill="1"/>
    <xf numFmtId="0" fontId="9" fillId="0" borderId="0" xfId="0" applyFont="1" applyFill="1"/>
    <xf numFmtId="0" fontId="3" fillId="0" borderId="0" xfId="0" applyFont="1" applyFill="1"/>
    <xf numFmtId="0" fontId="8" fillId="0" borderId="0" xfId="0" applyFont="1" applyFill="1"/>
    <xf numFmtId="0" fontId="8" fillId="0" borderId="0" xfId="0" quotePrefix="1" applyFont="1" applyFill="1"/>
    <xf numFmtId="0" fontId="6" fillId="0" borderId="0" xfId="0" quotePrefix="1" applyFont="1" applyFill="1"/>
    <xf numFmtId="0" fontId="4" fillId="0" borderId="0" xfId="0" applyFont="1" applyFill="1" applyAlignment="1">
      <alignment horizont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8" fillId="0" borderId="0" xfId="0" applyFont="1" applyFill="1" applyBorder="1"/>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3" fillId="0" borderId="0" xfId="0" applyFont="1" applyFill="1" applyAlignment="1"/>
    <xf numFmtId="0" fontId="9" fillId="0" borderId="0" xfId="0" applyFont="1" applyFill="1" applyAlignment="1">
      <alignment horizontal="center"/>
    </xf>
    <xf numFmtId="0" fontId="10" fillId="0" borderId="0" xfId="0" applyFont="1" applyFill="1"/>
    <xf numFmtId="0" fontId="5" fillId="0" borderId="0" xfId="0" applyFont="1" applyFill="1" applyAlignment="1">
      <alignment horizontal="left"/>
    </xf>
    <xf numFmtId="0" fontId="5" fillId="0" borderId="0" xfId="0" quotePrefix="1" applyFont="1" applyFill="1" applyBorder="1" applyAlignment="1">
      <alignment horizontal="center"/>
    </xf>
    <xf numFmtId="3" fontId="4" fillId="0" borderId="0" xfId="0" applyNumberFormat="1" applyFont="1" applyFill="1" applyBorder="1" applyProtection="1">
      <protection locked="0"/>
    </xf>
    <xf numFmtId="0" fontId="5" fillId="0" borderId="0" xfId="0" quotePrefix="1" applyFont="1" applyFill="1" applyAlignment="1">
      <alignment horizontal="right"/>
    </xf>
    <xf numFmtId="0" fontId="6" fillId="0" borderId="0" xfId="0" applyFont="1" applyFill="1"/>
    <xf numFmtId="0" fontId="5" fillId="0" borderId="0" xfId="0" applyFont="1" applyFill="1" applyAlignment="1">
      <alignment horizontal="right"/>
    </xf>
    <xf numFmtId="0" fontId="3" fillId="0" borderId="0" xfId="0" applyFont="1" applyFill="1" applyAlignment="1">
      <alignment horizontal="center"/>
    </xf>
    <xf numFmtId="0" fontId="6" fillId="0" borderId="0" xfId="0" applyFont="1" applyFill="1" applyAlignment="1">
      <alignment horizontal="center"/>
    </xf>
    <xf numFmtId="0" fontId="5" fillId="0" borderId="0" xfId="0" quotePrefix="1" applyFont="1" applyFill="1" applyAlignment="1">
      <alignment horizontal="center"/>
    </xf>
    <xf numFmtId="0" fontId="7" fillId="0" borderId="0" xfId="0" applyFont="1" applyFill="1"/>
    <xf numFmtId="0" fontId="2" fillId="0" borderId="0" xfId="0" applyFont="1" applyFill="1"/>
    <xf numFmtId="0" fontId="7" fillId="0" borderId="0" xfId="0" applyFont="1" applyFill="1" applyBorder="1" applyProtection="1"/>
    <xf numFmtId="0" fontId="4" fillId="0" borderId="0" xfId="0" applyFont="1" applyFill="1" applyBorder="1" applyProtection="1"/>
    <xf numFmtId="0" fontId="4" fillId="0" borderId="2" xfId="0" applyFont="1" applyFill="1" applyBorder="1" applyProtection="1"/>
    <xf numFmtId="0" fontId="4" fillId="0" borderId="3" xfId="0" applyFont="1" applyFill="1" applyBorder="1" applyProtection="1"/>
    <xf numFmtId="0" fontId="4" fillId="0" borderId="0" xfId="0" applyFont="1" applyFill="1" applyBorder="1" applyProtection="1">
      <protection locked="0"/>
    </xf>
    <xf numFmtId="3" fontId="12" fillId="0" borderId="0" xfId="0" applyNumberFormat="1" applyFont="1" applyFill="1" applyBorder="1" applyAlignment="1" applyProtection="1">
      <alignment horizontal="left"/>
    </xf>
    <xf numFmtId="3" fontId="12" fillId="0" borderId="0" xfId="0" applyNumberFormat="1" applyFont="1" applyFill="1" applyBorder="1" applyAlignment="1" applyProtection="1">
      <alignment horizontal="left"/>
      <protection locked="0"/>
    </xf>
    <xf numFmtId="0" fontId="4" fillId="0" borderId="4" xfId="0" applyFont="1" applyFill="1" applyBorder="1" applyProtection="1"/>
    <xf numFmtId="2" fontId="4" fillId="0" borderId="0" xfId="0" applyNumberFormat="1" applyFont="1" applyFill="1" applyBorder="1" applyProtection="1"/>
    <xf numFmtId="0" fontId="9" fillId="0" borderId="0" xfId="0" applyFont="1" applyFill="1" applyBorder="1" applyProtection="1"/>
    <xf numFmtId="3" fontId="4" fillId="2" borderId="5" xfId="0" applyNumberFormat="1" applyFont="1" applyFill="1" applyBorder="1" applyProtection="1">
      <protection locked="0"/>
    </xf>
    <xf numFmtId="0" fontId="0" fillId="0" borderId="0" xfId="0" applyBorder="1"/>
    <xf numFmtId="0" fontId="4" fillId="0" borderId="7" xfId="0" applyFont="1" applyBorder="1"/>
    <xf numFmtId="0" fontId="4" fillId="0" borderId="8" xfId="0" applyFont="1" applyBorder="1"/>
    <xf numFmtId="165" fontId="0" fillId="0" borderId="0" xfId="0" applyNumberFormat="1"/>
    <xf numFmtId="1" fontId="0" fillId="0" borderId="0" xfId="0" applyNumberFormat="1"/>
    <xf numFmtId="2" fontId="0" fillId="0" borderId="0" xfId="0" applyNumberFormat="1"/>
    <xf numFmtId="0" fontId="9" fillId="0" borderId="0" xfId="0" applyFont="1"/>
    <xf numFmtId="0" fontId="4" fillId="0" borderId="0" xfId="0" applyFont="1"/>
    <xf numFmtId="3" fontId="4" fillId="0" borderId="0" xfId="0" applyNumberFormat="1" applyFont="1" applyFill="1" applyBorder="1" applyProtection="1"/>
    <xf numFmtId="0" fontId="4" fillId="0" borderId="1" xfId="0" applyFont="1" applyBorder="1" applyProtection="1"/>
    <xf numFmtId="0" fontId="4" fillId="0" borderId="0" xfId="0" applyFont="1" applyAlignment="1" applyProtection="1">
      <alignment horizontal="right"/>
    </xf>
    <xf numFmtId="0" fontId="4" fillId="0" borderId="0" xfId="0" applyFont="1" applyProtection="1"/>
    <xf numFmtId="3" fontId="4" fillId="0" borderId="0" xfId="0" applyNumberFormat="1" applyFont="1" applyProtection="1"/>
    <xf numFmtId="3" fontId="4" fillId="0" borderId="0" xfId="0" applyNumberFormat="1" applyFont="1" applyAlignment="1" applyProtection="1">
      <alignment horizontal="right"/>
    </xf>
    <xf numFmtId="0" fontId="4" fillId="0" borderId="0" xfId="0" applyFont="1" applyBorder="1" applyAlignment="1" applyProtection="1">
      <alignment horizontal="right"/>
    </xf>
    <xf numFmtId="0" fontId="4" fillId="0" borderId="13" xfId="0" applyFont="1" applyFill="1" applyBorder="1" applyProtection="1"/>
    <xf numFmtId="0" fontId="9" fillId="0" borderId="0" xfId="0" applyFont="1" applyProtection="1"/>
    <xf numFmtId="0" fontId="0" fillId="0" borderId="3" xfId="0" applyBorder="1" applyProtection="1"/>
    <xf numFmtId="3" fontId="2" fillId="0" borderId="0" xfId="0" applyNumberFormat="1" applyFont="1" applyFill="1" applyBorder="1" applyProtection="1"/>
    <xf numFmtId="3" fontId="9" fillId="0" borderId="0" xfId="0" applyNumberFormat="1" applyFont="1" applyProtection="1"/>
    <xf numFmtId="0" fontId="4" fillId="0" borderId="0" xfId="0" applyFont="1" applyFill="1" applyProtection="1"/>
    <xf numFmtId="0" fontId="4" fillId="0" borderId="0" xfId="0" applyFont="1" applyFill="1" applyAlignment="1">
      <alignment horizontal="right"/>
    </xf>
    <xf numFmtId="0" fontId="3" fillId="0" borderId="0" xfId="0" applyFont="1" applyFill="1" applyBorder="1" applyAlignment="1" applyProtection="1">
      <alignment horizontal="right"/>
    </xf>
    <xf numFmtId="0" fontId="4" fillId="0" borderId="0" xfId="0" applyFont="1" applyFill="1" applyBorder="1" applyAlignment="1">
      <alignment horizontal="right"/>
    </xf>
    <xf numFmtId="0" fontId="3" fillId="0" borderId="0" xfId="0" applyFont="1" applyFill="1" applyAlignment="1">
      <alignment horizontal="right"/>
    </xf>
    <xf numFmtId="0" fontId="12" fillId="0" borderId="0" xfId="0" applyFont="1" applyFill="1" applyBorder="1" applyAlignment="1" applyProtection="1"/>
    <xf numFmtId="0" fontId="11"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0" fillId="0" borderId="0" xfId="0" applyFill="1" applyBorder="1" applyAlignment="1" applyProtection="1">
      <alignment vertical="center"/>
    </xf>
    <xf numFmtId="0" fontId="7" fillId="0" borderId="0" xfId="0" applyFont="1" applyFill="1" applyBorder="1" applyAlignment="1" applyProtection="1">
      <alignment horizontal="right" vertical="center"/>
    </xf>
    <xf numFmtId="0" fontId="4" fillId="0" borderId="15" xfId="0" applyFont="1" applyFill="1" applyBorder="1" applyProtection="1"/>
    <xf numFmtId="0" fontId="12" fillId="0" borderId="16" xfId="0" applyFont="1" applyFill="1" applyBorder="1" applyAlignment="1" applyProtection="1"/>
    <xf numFmtId="0" fontId="4" fillId="2" borderId="17" xfId="0" applyFont="1" applyFill="1" applyBorder="1" applyAlignment="1" applyProtection="1">
      <alignment horizontal="left"/>
      <protection locked="0"/>
    </xf>
    <xf numFmtId="0" fontId="4" fillId="0" borderId="16" xfId="0" applyFont="1" applyFill="1" applyBorder="1" applyProtection="1"/>
    <xf numFmtId="0" fontId="0" fillId="0" borderId="16" xfId="0" applyFill="1" applyBorder="1" applyProtection="1"/>
    <xf numFmtId="0" fontId="4" fillId="2" borderId="17" xfId="0" applyFont="1" applyFill="1" applyBorder="1" applyProtection="1">
      <protection locked="0"/>
    </xf>
    <xf numFmtId="1" fontId="4" fillId="2" borderId="17" xfId="0" applyNumberFormat="1" applyFont="1" applyFill="1" applyBorder="1" applyAlignment="1" applyProtection="1">
      <alignment horizontal="left"/>
      <protection locked="0"/>
    </xf>
    <xf numFmtId="0" fontId="4" fillId="0" borderId="19" xfId="0" applyFont="1" applyFill="1" applyBorder="1" applyProtection="1"/>
    <xf numFmtId="0" fontId="12" fillId="0" borderId="20" xfId="0" applyFont="1" applyFill="1" applyBorder="1" applyAlignment="1" applyProtection="1"/>
    <xf numFmtId="0" fontId="2" fillId="0" borderId="0" xfId="0" applyFont="1"/>
    <xf numFmtId="0" fontId="4" fillId="2" borderId="22" xfId="0" applyFont="1" applyFill="1" applyBorder="1" applyAlignment="1" applyProtection="1">
      <alignment horizontal="left"/>
      <protection locked="0"/>
    </xf>
    <xf numFmtId="0" fontId="4" fillId="0" borderId="23" xfId="0" applyFont="1" applyFill="1" applyBorder="1" applyAlignment="1" applyProtection="1">
      <alignment vertical="center"/>
    </xf>
    <xf numFmtId="14" fontId="5" fillId="0" borderId="24" xfId="0" applyNumberFormat="1" applyFont="1" applyFill="1" applyBorder="1" applyAlignment="1" applyProtection="1">
      <alignment vertical="center"/>
    </xf>
    <xf numFmtId="0" fontId="4" fillId="0" borderId="25" xfId="0" applyFont="1" applyFill="1" applyBorder="1" applyAlignment="1" applyProtection="1">
      <alignment vertical="center"/>
    </xf>
    <xf numFmtId="49" fontId="4" fillId="0" borderId="3" xfId="0" applyNumberFormat="1" applyFont="1" applyBorder="1" applyAlignment="1">
      <alignment vertical="center"/>
    </xf>
    <xf numFmtId="49" fontId="5" fillId="0" borderId="5" xfId="0" applyNumberFormat="1" applyFont="1" applyBorder="1" applyAlignment="1">
      <alignment horizontal="center" vertical="center"/>
    </xf>
    <xf numFmtId="0" fontId="5" fillId="0" borderId="0" xfId="0" quotePrefix="1" applyFont="1" applyFill="1" applyBorder="1" applyAlignment="1">
      <alignment horizontal="right"/>
    </xf>
    <xf numFmtId="0" fontId="4" fillId="0" borderId="29" xfId="0" applyFont="1" applyFill="1" applyBorder="1" applyProtection="1"/>
    <xf numFmtId="0" fontId="4" fillId="0" borderId="30" xfId="0" applyFont="1" applyFill="1" applyBorder="1" applyProtection="1"/>
    <xf numFmtId="0" fontId="4" fillId="0" borderId="31" xfId="0" applyFont="1" applyFill="1" applyBorder="1" applyProtection="1"/>
    <xf numFmtId="0" fontId="4" fillId="0" borderId="32" xfId="0" applyFont="1" applyFill="1" applyBorder="1" applyProtection="1"/>
    <xf numFmtId="0" fontId="4" fillId="0" borderId="33" xfId="0" applyFont="1" applyFill="1" applyBorder="1" applyProtection="1"/>
    <xf numFmtId="0" fontId="4" fillId="0" borderId="34" xfId="0" applyFont="1" applyFill="1" applyBorder="1" applyProtection="1"/>
    <xf numFmtId="0" fontId="4" fillId="0" borderId="35" xfId="0" applyFont="1" applyFill="1" applyBorder="1" applyProtection="1"/>
    <xf numFmtId="0" fontId="4" fillId="0" borderId="37" xfId="0" applyFont="1" applyFill="1" applyBorder="1" applyAlignment="1" applyProtection="1"/>
    <xf numFmtId="0" fontId="12" fillId="0" borderId="32" xfId="0" applyFont="1" applyFill="1" applyBorder="1" applyAlignment="1" applyProtection="1"/>
    <xf numFmtId="0" fontId="12" fillId="0" borderId="35" xfId="0" applyFont="1" applyFill="1" applyBorder="1" applyAlignment="1" applyProtection="1"/>
    <xf numFmtId="0" fontId="4" fillId="4" borderId="0" xfId="0" applyFont="1" applyFill="1" applyBorder="1" applyProtection="1"/>
    <xf numFmtId="0" fontId="4" fillId="5" borderId="0" xfId="0" applyFont="1" applyFill="1" applyBorder="1" applyProtection="1"/>
    <xf numFmtId="0" fontId="4" fillId="6" borderId="0" xfId="0" applyFont="1" applyFill="1" applyBorder="1" applyProtection="1"/>
    <xf numFmtId="0" fontId="4" fillId="7" borderId="0" xfId="0" applyFont="1" applyFill="1" applyBorder="1" applyProtection="1"/>
    <xf numFmtId="0" fontId="4" fillId="8" borderId="0" xfId="0" applyFont="1" applyFill="1" applyBorder="1" applyProtection="1"/>
    <xf numFmtId="0" fontId="4" fillId="9" borderId="0" xfId="0" applyFont="1" applyFill="1" applyBorder="1" applyProtection="1"/>
    <xf numFmtId="0" fontId="4" fillId="10" borderId="0" xfId="0" applyFont="1" applyFill="1" applyBorder="1" applyProtection="1"/>
    <xf numFmtId="0" fontId="12" fillId="0" borderId="0" xfId="0" applyFont="1" applyFill="1" applyBorder="1" applyAlignment="1" applyProtection="1">
      <alignment vertical="center"/>
    </xf>
    <xf numFmtId="0" fontId="4" fillId="5" borderId="0" xfId="0" applyFont="1" applyFill="1" applyBorder="1" applyAlignment="1" applyProtection="1">
      <alignment vertical="center"/>
    </xf>
    <xf numFmtId="0" fontId="4" fillId="4" borderId="0" xfId="0" applyFont="1" applyFill="1" applyBorder="1" applyAlignment="1" applyProtection="1">
      <alignment vertical="center"/>
    </xf>
    <xf numFmtId="0" fontId="0" fillId="0" borderId="0" xfId="0" applyAlignment="1">
      <alignment vertical="center"/>
    </xf>
    <xf numFmtId="0" fontId="3" fillId="0" borderId="13" xfId="0" applyFont="1" applyFill="1" applyBorder="1" applyAlignment="1" applyProtection="1">
      <alignment vertical="center"/>
    </xf>
    <xf numFmtId="0" fontId="0" fillId="0" borderId="0" xfId="0" applyAlignment="1" applyProtection="1">
      <alignment vertical="center"/>
    </xf>
    <xf numFmtId="0" fontId="3" fillId="0" borderId="13" xfId="0" applyFont="1" applyFill="1" applyBorder="1" applyProtection="1"/>
    <xf numFmtId="0" fontId="3" fillId="0" borderId="23" xfId="0" applyFont="1" applyFill="1" applyBorder="1" applyAlignment="1" applyProtection="1">
      <alignment vertical="center"/>
    </xf>
    <xf numFmtId="0" fontId="3" fillId="0" borderId="3" xfId="0" applyFont="1" applyBorder="1" applyProtection="1"/>
    <xf numFmtId="0" fontId="3" fillId="0" borderId="0" xfId="0" applyFont="1" applyBorder="1" applyProtection="1"/>
    <xf numFmtId="0" fontId="2" fillId="11" borderId="5" xfId="0" applyNumberFormat="1" applyFont="1" applyFill="1" applyBorder="1" applyAlignment="1" applyProtection="1">
      <alignment horizontal="center"/>
    </xf>
    <xf numFmtId="0" fontId="4" fillId="2" borderId="0" xfId="0" applyFont="1" applyFill="1" applyBorder="1" applyProtection="1"/>
    <xf numFmtId="0" fontId="12" fillId="0" borderId="2"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29" xfId="0" quotePrefix="1" applyFont="1" applyFill="1" applyBorder="1" applyAlignment="1" applyProtection="1">
      <alignment horizontal="right"/>
    </xf>
    <xf numFmtId="0" fontId="4" fillId="0" borderId="56" xfId="0" applyFont="1" applyFill="1" applyBorder="1" applyAlignment="1" applyProtection="1">
      <alignment vertical="center"/>
    </xf>
    <xf numFmtId="0" fontId="3" fillId="0" borderId="3" xfId="0" applyFont="1" applyFill="1" applyBorder="1" applyAlignment="1" applyProtection="1">
      <alignment vertical="center"/>
    </xf>
    <xf numFmtId="0" fontId="4" fillId="13" borderId="0" xfId="0" applyFont="1" applyFill="1" applyAlignment="1"/>
    <xf numFmtId="0" fontId="0" fillId="9" borderId="0" xfId="0" applyFill="1"/>
    <xf numFmtId="0" fontId="0" fillId="13" borderId="0" xfId="0" applyFill="1"/>
    <xf numFmtId="0" fontId="5" fillId="0" borderId="0" xfId="0" applyFont="1"/>
    <xf numFmtId="0" fontId="4" fillId="9" borderId="0" xfId="0" applyFont="1" applyFill="1" applyBorder="1" applyAlignment="1" applyProtection="1">
      <alignment vertical="center"/>
    </xf>
    <xf numFmtId="0" fontId="12" fillId="2" borderId="18" xfId="0" applyNumberFormat="1" applyFont="1" applyFill="1" applyBorder="1" applyAlignment="1" applyProtection="1">
      <alignment horizontal="left"/>
      <protection locked="0"/>
    </xf>
    <xf numFmtId="0" fontId="4" fillId="0" borderId="3" xfId="0" quotePrefix="1" applyFont="1" applyFill="1" applyBorder="1" applyAlignment="1" applyProtection="1">
      <alignment horizontal="right"/>
    </xf>
    <xf numFmtId="0" fontId="12" fillId="0" borderId="2" xfId="0" applyFont="1" applyFill="1" applyBorder="1" applyAlignment="1" applyProtection="1"/>
    <xf numFmtId="0" fontId="5" fillId="4" borderId="0" xfId="0" applyFont="1" applyFill="1" applyAlignment="1">
      <alignment horizontal="center"/>
    </xf>
    <xf numFmtId="0" fontId="5" fillId="4" borderId="0" xfId="0" applyFont="1" applyFill="1"/>
    <xf numFmtId="0" fontId="9" fillId="0" borderId="5" xfId="0" applyFont="1" applyBorder="1" applyAlignment="1" applyProtection="1">
      <alignment horizontal="center"/>
    </xf>
    <xf numFmtId="0" fontId="4" fillId="0" borderId="29" xfId="0" applyFont="1" applyFill="1" applyBorder="1" applyProtection="1">
      <protection locked="0"/>
    </xf>
    <xf numFmtId="0" fontId="4" fillId="0" borderId="30" xfId="0" applyFont="1" applyFill="1" applyBorder="1" applyProtection="1">
      <protection locked="0"/>
    </xf>
    <xf numFmtId="3" fontId="4" fillId="2" borderId="49" xfId="0" applyNumberFormat="1" applyFont="1" applyFill="1" applyBorder="1" applyProtection="1">
      <protection locked="0"/>
    </xf>
    <xf numFmtId="3" fontId="4" fillId="2" borderId="63" xfId="0" applyNumberFormat="1" applyFont="1" applyFill="1" applyBorder="1" applyProtection="1">
      <protection locked="0"/>
    </xf>
    <xf numFmtId="0" fontId="4" fillId="0" borderId="65" xfId="0" applyFont="1" applyFill="1" applyBorder="1" applyAlignment="1" applyProtection="1">
      <alignment vertical="center"/>
    </xf>
    <xf numFmtId="49" fontId="5" fillId="0" borderId="70" xfId="0" applyNumberFormat="1" applyFont="1" applyBorder="1" applyAlignment="1">
      <alignment vertical="center"/>
    </xf>
    <xf numFmtId="0" fontId="5" fillId="0" borderId="72" xfId="0" applyFont="1" applyBorder="1" applyAlignment="1" applyProtection="1">
      <alignment horizontal="center" vertical="center" wrapText="1"/>
    </xf>
    <xf numFmtId="0" fontId="5" fillId="0" borderId="73" xfId="0" applyFont="1" applyBorder="1" applyAlignment="1" applyProtection="1">
      <alignment horizontal="center" vertical="center" wrapText="1"/>
    </xf>
    <xf numFmtId="0" fontId="4" fillId="0" borderId="81" xfId="0" applyFont="1" applyFill="1" applyBorder="1" applyProtection="1"/>
    <xf numFmtId="0" fontId="12" fillId="0" borderId="82" xfId="0" applyFont="1" applyFill="1" applyBorder="1" applyAlignment="1" applyProtection="1"/>
    <xf numFmtId="0" fontId="4" fillId="2" borderId="83" xfId="0" applyFont="1" applyFill="1" applyBorder="1" applyAlignment="1" applyProtection="1">
      <alignment horizontal="left"/>
      <protection locked="0"/>
    </xf>
    <xf numFmtId="0" fontId="4" fillId="2" borderId="84" xfId="0" applyFont="1" applyFill="1" applyBorder="1" applyProtection="1">
      <protection locked="0"/>
    </xf>
    <xf numFmtId="1" fontId="4" fillId="2" borderId="84" xfId="0" applyNumberFormat="1" applyFont="1" applyFill="1" applyBorder="1" applyAlignment="1" applyProtection="1">
      <alignment horizontal="left"/>
      <protection locked="0"/>
    </xf>
    <xf numFmtId="0" fontId="12" fillId="2" borderId="84" xfId="0" applyNumberFormat="1" applyFont="1" applyFill="1" applyBorder="1" applyAlignment="1" applyProtection="1">
      <alignment horizontal="left"/>
      <protection locked="0"/>
    </xf>
    <xf numFmtId="0" fontId="4" fillId="2" borderId="84" xfId="0" applyNumberFormat="1" applyFont="1" applyFill="1" applyBorder="1" applyProtection="1">
      <protection locked="0"/>
    </xf>
    <xf numFmtId="0" fontId="3" fillId="0" borderId="1" xfId="0" applyFont="1" applyFill="1" applyBorder="1" applyProtection="1"/>
    <xf numFmtId="0" fontId="3" fillId="0" borderId="90" xfId="0" applyFont="1" applyFill="1" applyBorder="1" applyAlignment="1" applyProtection="1">
      <alignment horizontal="left"/>
    </xf>
    <xf numFmtId="0" fontId="5" fillId="0" borderId="29" xfId="0" applyFont="1" applyFill="1" applyBorder="1" applyAlignment="1" applyProtection="1">
      <alignment horizontal="center"/>
    </xf>
    <xf numFmtId="0" fontId="4" fillId="0" borderId="91" xfId="0" applyFont="1" applyFill="1" applyBorder="1" applyProtection="1"/>
    <xf numFmtId="0" fontId="5" fillId="0" borderId="91" xfId="0" applyFont="1" applyFill="1" applyBorder="1" applyAlignment="1" applyProtection="1">
      <alignment horizontal="center"/>
    </xf>
    <xf numFmtId="0" fontId="4" fillId="0" borderId="92" xfId="0" applyFont="1" applyFill="1" applyBorder="1" applyProtection="1"/>
    <xf numFmtId="0" fontId="4" fillId="2" borderId="53" xfId="0" quotePrefix="1" applyFont="1" applyFill="1" applyBorder="1" applyProtection="1">
      <protection locked="0"/>
    </xf>
    <xf numFmtId="1" fontId="12" fillId="2" borderId="17" xfId="0" applyNumberFormat="1" applyFont="1" applyFill="1" applyBorder="1" applyAlignment="1" applyProtection="1">
      <alignment horizontal="right" wrapText="1"/>
      <protection locked="0"/>
    </xf>
    <xf numFmtId="1" fontId="12" fillId="2" borderId="53" xfId="0" applyNumberFormat="1" applyFont="1" applyFill="1" applyBorder="1" applyAlignment="1" applyProtection="1">
      <alignment horizontal="right" wrapText="1"/>
      <protection locked="0"/>
    </xf>
    <xf numFmtId="0" fontId="4" fillId="2" borderId="18" xfId="0" applyFont="1" applyFill="1" applyBorder="1" applyProtection="1">
      <protection locked="0"/>
    </xf>
    <xf numFmtId="0" fontId="4" fillId="2" borderId="59" xfId="0" applyFont="1" applyFill="1" applyBorder="1" applyAlignment="1" applyProtection="1">
      <alignment horizontal="left"/>
      <protection locked="0"/>
    </xf>
    <xf numFmtId="0" fontId="4" fillId="2" borderId="52" xfId="0" applyFont="1" applyFill="1" applyBorder="1" applyProtection="1">
      <protection locked="0"/>
    </xf>
    <xf numFmtId="0" fontId="12" fillId="2" borderId="52" xfId="0" applyFont="1" applyFill="1" applyBorder="1" applyAlignment="1" applyProtection="1">
      <protection locked="0"/>
    </xf>
    <xf numFmtId="0" fontId="12" fillId="2" borderId="17" xfId="0" applyFont="1" applyFill="1" applyBorder="1" applyAlignment="1" applyProtection="1">
      <protection locked="0"/>
    </xf>
    <xf numFmtId="0" fontId="4" fillId="2" borderId="99" xfId="0" applyFont="1" applyFill="1" applyBorder="1" applyAlignment="1" applyProtection="1">
      <alignment horizontal="left"/>
      <protection locked="0"/>
    </xf>
    <xf numFmtId="0" fontId="12" fillId="2" borderId="76" xfId="0" applyNumberFormat="1" applyFont="1" applyFill="1" applyBorder="1" applyAlignment="1" applyProtection="1">
      <alignment wrapText="1"/>
      <protection locked="0"/>
    </xf>
    <xf numFmtId="0" fontId="12" fillId="2" borderId="100" xfId="0" applyNumberFormat="1" applyFont="1" applyFill="1" applyBorder="1" applyAlignment="1" applyProtection="1">
      <alignment wrapText="1"/>
      <protection locked="0"/>
    </xf>
    <xf numFmtId="0" fontId="12" fillId="2" borderId="84" xfId="0" applyNumberFormat="1" applyFont="1" applyFill="1" applyBorder="1" applyAlignment="1" applyProtection="1">
      <alignment wrapText="1"/>
      <protection locked="0"/>
    </xf>
    <xf numFmtId="0" fontId="12" fillId="2" borderId="76" xfId="0" applyFont="1" applyFill="1" applyBorder="1" applyAlignment="1" applyProtection="1">
      <protection locked="0"/>
    </xf>
    <xf numFmtId="0" fontId="0" fillId="0" borderId="13" xfId="0" applyBorder="1" applyProtection="1"/>
    <xf numFmtId="0" fontId="0" fillId="0" borderId="1" xfId="0" applyBorder="1" applyProtection="1"/>
    <xf numFmtId="167" fontId="4" fillId="0" borderId="0" xfId="0" applyNumberFormat="1" applyFont="1" applyFill="1" applyBorder="1" applyProtection="1"/>
    <xf numFmtId="167" fontId="4" fillId="0" borderId="34" xfId="0" applyNumberFormat="1" applyFont="1" applyFill="1" applyBorder="1" applyProtection="1"/>
    <xf numFmtId="167" fontId="4" fillId="0" borderId="15" xfId="0" applyNumberFormat="1" applyFont="1" applyFill="1" applyBorder="1" applyProtection="1"/>
    <xf numFmtId="167" fontId="4" fillId="0" borderId="2" xfId="0" applyNumberFormat="1" applyFont="1" applyFill="1" applyBorder="1" applyAlignment="1" applyProtection="1">
      <alignment vertical="center"/>
    </xf>
    <xf numFmtId="167" fontId="4" fillId="0" borderId="31" xfId="0" applyNumberFormat="1" applyFont="1" applyFill="1" applyBorder="1" applyProtection="1"/>
    <xf numFmtId="0" fontId="0" fillId="0" borderId="0" xfId="0" applyBorder="1" applyProtection="1"/>
    <xf numFmtId="0" fontId="5" fillId="0" borderId="2" xfId="0" applyFont="1" applyFill="1" applyBorder="1" applyAlignment="1" applyProtection="1">
      <alignment vertical="center"/>
    </xf>
    <xf numFmtId="0" fontId="4" fillId="0" borderId="21" xfId="0" applyFont="1" applyFill="1" applyBorder="1" applyProtection="1"/>
    <xf numFmtId="0" fontId="16" fillId="0" borderId="13" xfId="0" applyFont="1" applyFill="1" applyBorder="1" applyProtection="1"/>
    <xf numFmtId="0" fontId="4" fillId="0" borderId="2" xfId="0" quotePrefix="1" applyFont="1" applyFill="1" applyBorder="1" applyAlignment="1" applyProtection="1">
      <alignment horizontal="right"/>
    </xf>
    <xf numFmtId="0" fontId="0" fillId="0" borderId="2" xfId="0" applyBorder="1" applyAlignment="1" applyProtection="1">
      <alignment vertical="center"/>
    </xf>
    <xf numFmtId="0" fontId="16" fillId="0" borderId="0" xfId="0" applyFont="1" applyFill="1" applyBorder="1" applyProtection="1"/>
    <xf numFmtId="0" fontId="4" fillId="2" borderId="5" xfId="0" applyFont="1" applyFill="1" applyBorder="1" applyProtection="1">
      <protection locked="0"/>
    </xf>
    <xf numFmtId="0" fontId="12" fillId="0" borderId="102" xfId="0" applyFont="1" applyFill="1" applyBorder="1" applyAlignment="1" applyProtection="1"/>
    <xf numFmtId="0" fontId="12" fillId="2" borderId="103" xfId="0" applyFont="1" applyFill="1" applyBorder="1" applyProtection="1">
      <protection locked="0"/>
    </xf>
    <xf numFmtId="0" fontId="4" fillId="0" borderId="3" xfId="0" applyFont="1" applyFill="1" applyBorder="1" applyAlignment="1" applyProtection="1">
      <alignment vertical="center"/>
    </xf>
    <xf numFmtId="0" fontId="12" fillId="2" borderId="100" xfId="0" applyFont="1" applyFill="1" applyBorder="1" applyProtection="1">
      <protection locked="0"/>
    </xf>
    <xf numFmtId="1" fontId="5" fillId="11" borderId="46" xfId="0" quotePrefix="1" applyNumberFormat="1" applyFont="1" applyFill="1" applyBorder="1" applyAlignment="1" applyProtection="1">
      <alignment horizontal="center"/>
    </xf>
    <xf numFmtId="1" fontId="5" fillId="11" borderId="47" xfId="0" quotePrefix="1" applyNumberFormat="1" applyFont="1" applyFill="1" applyBorder="1" applyAlignment="1" applyProtection="1">
      <alignment horizontal="center"/>
    </xf>
    <xf numFmtId="3" fontId="5" fillId="11" borderId="46" xfId="0" quotePrefix="1" applyNumberFormat="1" applyFont="1" applyFill="1" applyBorder="1" applyAlignment="1" applyProtection="1">
      <alignment horizontal="center"/>
    </xf>
    <xf numFmtId="3" fontId="5" fillId="11" borderId="47" xfId="0" quotePrefix="1" applyNumberFormat="1" applyFont="1" applyFill="1" applyBorder="1" applyAlignment="1" applyProtection="1">
      <alignment horizontal="center"/>
    </xf>
    <xf numFmtId="1" fontId="5" fillId="11" borderId="46" xfId="0" applyNumberFormat="1" applyFont="1" applyFill="1" applyBorder="1" applyAlignment="1" applyProtection="1">
      <alignment horizontal="center"/>
    </xf>
    <xf numFmtId="0" fontId="4" fillId="0" borderId="93" xfId="0" applyFont="1" applyFill="1" applyBorder="1" applyAlignment="1" applyProtection="1">
      <alignment vertical="center"/>
    </xf>
    <xf numFmtId="3" fontId="14" fillId="2" borderId="5" xfId="0" applyNumberFormat="1" applyFont="1" applyFill="1" applyBorder="1" applyAlignment="1" applyProtection="1">
      <alignment horizontal="right"/>
      <protection locked="0"/>
    </xf>
    <xf numFmtId="3" fontId="14" fillId="2" borderId="63" xfId="0" applyNumberFormat="1" applyFont="1" applyFill="1" applyBorder="1" applyAlignment="1" applyProtection="1">
      <alignment horizontal="right"/>
      <protection locked="0"/>
    </xf>
    <xf numFmtId="3" fontId="14" fillId="2" borderId="5" xfId="0" applyNumberFormat="1" applyFont="1" applyFill="1" applyBorder="1" applyProtection="1">
      <protection locked="0"/>
    </xf>
    <xf numFmtId="3" fontId="14" fillId="2" borderId="63" xfId="0" applyNumberFormat="1" applyFont="1" applyFill="1" applyBorder="1" applyProtection="1">
      <protection locked="0"/>
    </xf>
    <xf numFmtId="3" fontId="14" fillId="2" borderId="5" xfId="0" applyNumberFormat="1" applyFont="1" applyFill="1" applyBorder="1" applyAlignment="1" applyProtection="1">
      <protection locked="0"/>
    </xf>
    <xf numFmtId="3" fontId="14" fillId="2" borderId="42" xfId="0" applyNumberFormat="1" applyFont="1" applyFill="1" applyBorder="1" applyProtection="1">
      <protection locked="0"/>
    </xf>
    <xf numFmtId="3" fontId="14" fillId="2" borderId="64" xfId="0" applyNumberFormat="1" applyFont="1" applyFill="1" applyBorder="1" applyAlignment="1" applyProtection="1">
      <alignment horizontal="right"/>
      <protection locked="0"/>
    </xf>
    <xf numFmtId="3" fontId="14" fillId="2" borderId="42" xfId="0" applyNumberFormat="1" applyFont="1" applyFill="1" applyBorder="1" applyAlignment="1" applyProtection="1">
      <alignment horizontal="right"/>
      <protection locked="0"/>
    </xf>
    <xf numFmtId="3" fontId="14" fillId="2" borderId="64" xfId="0" applyNumberFormat="1" applyFont="1" applyFill="1" applyBorder="1" applyProtection="1">
      <protection locked="0"/>
    </xf>
    <xf numFmtId="3" fontId="14" fillId="2" borderId="5" xfId="0" applyNumberFormat="1" applyFont="1" applyFill="1" applyBorder="1" applyAlignment="1" applyProtection="1">
      <alignment horizontal="right" vertical="center"/>
      <protection locked="0"/>
    </xf>
    <xf numFmtId="3" fontId="14" fillId="2" borderId="63" xfId="0" applyNumberFormat="1" applyFont="1" applyFill="1" applyBorder="1" applyAlignment="1" applyProtection="1">
      <alignment horizontal="center" vertical="center"/>
      <protection locked="0"/>
    </xf>
    <xf numFmtId="3" fontId="14" fillId="2" borderId="42" xfId="0" applyNumberFormat="1" applyFont="1" applyFill="1" applyBorder="1" applyAlignment="1" applyProtection="1">
      <alignment horizontal="right" vertical="center"/>
      <protection locked="0"/>
    </xf>
    <xf numFmtId="3" fontId="14" fillId="2" borderId="64" xfId="0" applyNumberFormat="1" applyFont="1" applyFill="1" applyBorder="1" applyAlignment="1" applyProtection="1">
      <alignment horizontal="center" vertical="center"/>
      <protection locked="0"/>
    </xf>
    <xf numFmtId="3" fontId="14" fillId="2" borderId="63" xfId="0" applyNumberFormat="1" applyFont="1" applyFill="1" applyBorder="1" applyAlignment="1" applyProtection="1">
      <alignment horizontal="right" vertical="center"/>
      <protection locked="0"/>
    </xf>
    <xf numFmtId="3" fontId="14" fillId="2" borderId="61" xfId="0" applyNumberFormat="1" applyFont="1" applyFill="1" applyBorder="1" applyAlignment="1" applyProtection="1">
      <alignment horizontal="right"/>
      <protection locked="0"/>
    </xf>
    <xf numFmtId="3" fontId="14" fillId="2" borderId="105" xfId="0" applyNumberFormat="1" applyFont="1" applyFill="1" applyBorder="1" applyAlignment="1" applyProtection="1">
      <alignment horizontal="right"/>
      <protection locked="0"/>
    </xf>
    <xf numFmtId="1" fontId="5" fillId="2" borderId="88" xfId="0" applyNumberFormat="1" applyFont="1" applyFill="1" applyBorder="1" applyAlignment="1" applyProtection="1">
      <alignment vertical="center"/>
      <protection locked="0"/>
    </xf>
    <xf numFmtId="3" fontId="14" fillId="2" borderId="107" xfId="0" applyNumberFormat="1" applyFont="1" applyFill="1" applyBorder="1" applyAlignment="1" applyProtection="1">
      <alignment horizontal="right" vertical="center"/>
      <protection locked="0"/>
    </xf>
    <xf numFmtId="3" fontId="14" fillId="2" borderId="108" xfId="0" applyNumberFormat="1" applyFont="1" applyFill="1" applyBorder="1" applyAlignment="1" applyProtection="1">
      <alignment horizontal="right" vertical="center"/>
      <protection locked="0"/>
    </xf>
    <xf numFmtId="0" fontId="0" fillId="0" borderId="23" xfId="0" applyBorder="1" applyProtection="1"/>
    <xf numFmtId="0" fontId="0" fillId="0" borderId="23" xfId="0" applyBorder="1" applyProtection="1">
      <protection locked="0"/>
    </xf>
    <xf numFmtId="0" fontId="0" fillId="0" borderId="24" xfId="0" applyBorder="1" applyProtection="1">
      <protection locked="0"/>
    </xf>
    <xf numFmtId="0" fontId="0" fillId="0" borderId="109" xfId="0" applyBorder="1"/>
    <xf numFmtId="0" fontId="0" fillId="0" borderId="56" xfId="0" applyBorder="1" applyAlignment="1" applyProtection="1">
      <alignment vertical="center"/>
    </xf>
    <xf numFmtId="0" fontId="2" fillId="0" borderId="118" xfId="0" applyFont="1" applyBorder="1" applyProtection="1"/>
    <xf numFmtId="0" fontId="2" fillId="0" borderId="119" xfId="0" applyFont="1" applyBorder="1" applyProtection="1"/>
    <xf numFmtId="0" fontId="2" fillId="0" borderId="0" xfId="0" applyFont="1" applyFill="1" applyBorder="1" applyProtection="1"/>
    <xf numFmtId="3" fontId="3" fillId="0" borderId="0" xfId="0" applyNumberFormat="1" applyFont="1" applyFill="1" applyBorder="1" applyProtection="1"/>
    <xf numFmtId="4" fontId="4" fillId="0" borderId="0" xfId="0" applyNumberFormat="1" applyFont="1" applyFill="1" applyBorder="1" applyProtection="1"/>
    <xf numFmtId="3" fontId="4" fillId="0" borderId="14" xfId="0" applyNumberFormat="1" applyFont="1" applyFill="1" applyBorder="1" applyProtection="1"/>
    <xf numFmtId="0" fontId="2" fillId="0" borderId="5" xfId="0" applyFont="1" applyBorder="1" applyAlignment="1" applyProtection="1">
      <alignment horizontal="center"/>
    </xf>
    <xf numFmtId="0" fontId="2" fillId="0" borderId="2" xfId="0" applyFont="1" applyBorder="1" applyAlignment="1" applyProtection="1">
      <alignment horizontal="center"/>
    </xf>
    <xf numFmtId="0" fontId="2" fillId="0" borderId="63" xfId="0" applyFont="1" applyBorder="1" applyAlignment="1" applyProtection="1">
      <alignment horizontal="center"/>
    </xf>
    <xf numFmtId="3" fontId="4" fillId="2" borderId="122" xfId="0" applyNumberFormat="1" applyFont="1" applyFill="1" applyBorder="1" applyProtection="1">
      <protection locked="0"/>
    </xf>
    <xf numFmtId="0" fontId="4" fillId="0" borderId="75" xfId="0" applyFont="1" applyBorder="1"/>
    <xf numFmtId="0" fontId="4" fillId="0" borderId="74" xfId="0" applyFont="1" applyBorder="1"/>
    <xf numFmtId="49" fontId="4" fillId="0" borderId="51" xfId="0" applyNumberFormat="1" applyFont="1" applyBorder="1" applyAlignment="1">
      <alignment vertical="center"/>
    </xf>
    <xf numFmtId="0" fontId="0" fillId="0" borderId="58" xfId="0" applyBorder="1"/>
    <xf numFmtId="0" fontId="4" fillId="0" borderId="25" xfId="0" applyFont="1" applyBorder="1"/>
    <xf numFmtId="0" fontId="0" fillId="0" borderId="23" xfId="0" applyBorder="1"/>
    <xf numFmtId="166" fontId="4" fillId="2" borderId="49" xfId="0" applyNumberFormat="1" applyFont="1" applyFill="1" applyBorder="1" applyProtection="1">
      <protection locked="0"/>
    </xf>
    <xf numFmtId="166" fontId="4" fillId="2" borderId="122" xfId="0" applyNumberFormat="1" applyFont="1" applyFill="1" applyBorder="1" applyProtection="1">
      <protection locked="0"/>
    </xf>
    <xf numFmtId="166" fontId="4" fillId="2" borderId="50" xfId="0" applyNumberFormat="1" applyFont="1" applyFill="1" applyBorder="1" applyProtection="1">
      <protection locked="0"/>
    </xf>
    <xf numFmtId="166" fontId="4" fillId="2" borderId="124" xfId="0" applyNumberFormat="1" applyFont="1" applyFill="1" applyBorder="1" applyProtection="1">
      <protection locked="0"/>
    </xf>
    <xf numFmtId="0" fontId="2" fillId="0" borderId="56" xfId="0" applyFont="1" applyFill="1" applyBorder="1" applyAlignment="1" applyProtection="1">
      <alignment vertical="center"/>
    </xf>
    <xf numFmtId="0" fontId="0" fillId="0" borderId="56" xfId="0" applyFill="1" applyBorder="1" applyAlignment="1" applyProtection="1">
      <alignment vertical="center"/>
    </xf>
    <xf numFmtId="3" fontId="0" fillId="0" borderId="56" xfId="0" applyNumberFormat="1" applyFill="1" applyBorder="1" applyAlignment="1" applyProtection="1">
      <alignment vertical="center"/>
    </xf>
    <xf numFmtId="0" fontId="0" fillId="0" borderId="88" xfId="0" applyFill="1" applyBorder="1" applyAlignment="1" applyProtection="1">
      <alignment vertical="center"/>
    </xf>
    <xf numFmtId="0" fontId="15" fillId="0" borderId="0" xfId="0" applyFont="1" applyAlignment="1" applyProtection="1">
      <alignment vertical="center"/>
    </xf>
    <xf numFmtId="3" fontId="4" fillId="0" borderId="0" xfId="0" applyNumberFormat="1" applyFont="1" applyAlignment="1" applyProtection="1">
      <alignment vertical="center"/>
    </xf>
    <xf numFmtId="0" fontId="0" fillId="0" borderId="0" xfId="0" applyAlignment="1">
      <alignment horizontal="left" wrapText="1"/>
    </xf>
    <xf numFmtId="0" fontId="2" fillId="0" borderId="0" xfId="0" applyFont="1" applyAlignment="1">
      <alignment wrapText="1"/>
    </xf>
    <xf numFmtId="0" fontId="0" fillId="0" borderId="0" xfId="0" applyAlignment="1">
      <alignment horizontal="center" vertical="top" wrapText="1"/>
    </xf>
    <xf numFmtId="0" fontId="2" fillId="0" borderId="0" xfId="0" applyFont="1" applyAlignment="1">
      <alignment horizontal="center" vertical="top" wrapText="1"/>
    </xf>
    <xf numFmtId="0" fontId="7" fillId="0" borderId="0" xfId="0" applyFont="1" applyAlignment="1"/>
    <xf numFmtId="14" fontId="4" fillId="2" borderId="84" xfId="0" applyNumberFormat="1" applyFont="1" applyFill="1" applyBorder="1" applyProtection="1">
      <protection locked="0"/>
    </xf>
    <xf numFmtId="14" fontId="4" fillId="2" borderId="76" xfId="0" applyNumberFormat="1" applyFont="1" applyFill="1" applyBorder="1" applyProtection="1">
      <protection locked="0"/>
    </xf>
    <xf numFmtId="0" fontId="6" fillId="0" borderId="0" xfId="0" applyFont="1" applyFill="1" applyBorder="1" applyAlignment="1" applyProtection="1">
      <alignment horizontal="center"/>
    </xf>
    <xf numFmtId="0" fontId="4" fillId="0" borderId="0" xfId="0" applyFont="1" applyFill="1" applyAlignment="1">
      <alignment horizontal="left"/>
    </xf>
    <xf numFmtId="0" fontId="5" fillId="0" borderId="0" xfId="0" applyFont="1" applyFill="1" applyBorder="1" applyAlignment="1">
      <alignment horizontal="left"/>
    </xf>
    <xf numFmtId="0" fontId="4" fillId="0" borderId="0" xfId="0" applyFont="1" applyFill="1" applyBorder="1" applyAlignment="1">
      <alignment horizontal="left"/>
    </xf>
    <xf numFmtId="0" fontId="3" fillId="0" borderId="0" xfId="0" applyFont="1" applyFill="1" applyAlignment="1">
      <alignment horizontal="left"/>
    </xf>
    <xf numFmtId="0" fontId="9" fillId="0" borderId="0" xfId="0" applyFont="1" applyFill="1" applyAlignment="1">
      <alignment horizontal="left"/>
    </xf>
    <xf numFmtId="0" fontId="6" fillId="0" borderId="0" xfId="0" applyFont="1" applyFill="1" applyAlignment="1">
      <alignment horizontal="left"/>
    </xf>
    <xf numFmtId="0" fontId="0" fillId="2" borderId="5" xfId="0" quotePrefix="1" applyFill="1" applyBorder="1" applyAlignment="1">
      <alignment horizontal="center" vertical="top" wrapText="1"/>
    </xf>
    <xf numFmtId="0" fontId="2" fillId="3" borderId="5" xfId="0" applyFont="1" applyFill="1" applyBorder="1" applyAlignment="1">
      <alignment vertical="top" wrapText="1"/>
    </xf>
    <xf numFmtId="16" fontId="0" fillId="2" borderId="5" xfId="0" quotePrefix="1" applyNumberFormat="1" applyFill="1" applyBorder="1" applyAlignment="1">
      <alignment horizontal="center" vertical="top" wrapText="1"/>
    </xf>
    <xf numFmtId="0" fontId="0" fillId="2" borderId="5" xfId="0" applyFill="1" applyBorder="1" applyAlignment="1">
      <alignment horizontal="center" vertical="top" wrapText="1"/>
    </xf>
    <xf numFmtId="0" fontId="5" fillId="8" borderId="0" xfId="0" applyFont="1" applyFill="1"/>
    <xf numFmtId="3" fontId="14" fillId="4" borderId="4" xfId="0" applyNumberFormat="1" applyFont="1" applyFill="1" applyBorder="1" applyAlignment="1" applyProtection="1">
      <alignment horizontal="right"/>
    </xf>
    <xf numFmtId="3" fontId="14" fillId="4" borderId="2" xfId="0" applyNumberFormat="1" applyFont="1" applyFill="1" applyBorder="1" applyAlignment="1" applyProtection="1">
      <alignment horizontal="right"/>
    </xf>
    <xf numFmtId="3" fontId="14" fillId="4" borderId="119" xfId="0" applyNumberFormat="1" applyFont="1" applyFill="1" applyBorder="1" applyAlignment="1" applyProtection="1">
      <alignment horizontal="right"/>
    </xf>
    <xf numFmtId="3" fontId="3" fillId="4" borderId="2" xfId="0" applyNumberFormat="1" applyFont="1" applyFill="1" applyBorder="1" applyAlignment="1" applyProtection="1">
      <alignment horizontal="right"/>
    </xf>
    <xf numFmtId="3" fontId="14" fillId="4" borderId="5" xfId="0" applyNumberFormat="1" applyFont="1" applyFill="1" applyBorder="1" applyAlignment="1" applyProtection="1">
      <alignment horizontal="right"/>
    </xf>
    <xf numFmtId="3" fontId="14" fillId="4" borderId="1" xfId="0" applyNumberFormat="1" applyFont="1" applyFill="1" applyBorder="1" applyAlignment="1" applyProtection="1">
      <alignment horizontal="right"/>
    </xf>
    <xf numFmtId="0" fontId="4" fillId="5" borderId="5" xfId="0" applyFont="1" applyFill="1" applyBorder="1" applyAlignment="1">
      <alignment horizontal="right"/>
    </xf>
    <xf numFmtId="3" fontId="4" fillId="5" borderId="5" xfId="0" applyNumberFormat="1" applyFont="1" applyFill="1" applyBorder="1" applyAlignment="1">
      <alignment horizontal="right"/>
    </xf>
    <xf numFmtId="4" fontId="4" fillId="5" borderId="5" xfId="0" applyNumberFormat="1" applyFont="1" applyFill="1" applyBorder="1" applyAlignment="1">
      <alignment horizontal="right"/>
    </xf>
    <xf numFmtId="1" fontId="4" fillId="5" borderId="5" xfId="0" applyNumberFormat="1" applyFont="1" applyFill="1" applyBorder="1" applyAlignment="1">
      <alignment horizontal="right"/>
    </xf>
    <xf numFmtId="2" fontId="4" fillId="5" borderId="5" xfId="0" applyNumberFormat="1" applyFont="1" applyFill="1" applyBorder="1" applyAlignment="1">
      <alignment horizontal="right"/>
    </xf>
    <xf numFmtId="14" fontId="4" fillId="5" borderId="5" xfId="0" applyNumberFormat="1" applyFont="1" applyFill="1" applyBorder="1" applyAlignment="1">
      <alignment horizontal="right"/>
    </xf>
    <xf numFmtId="0" fontId="5" fillId="14" borderId="0" xfId="0" applyFont="1" applyFill="1"/>
    <xf numFmtId="0" fontId="20" fillId="0" borderId="56" xfId="0" applyFont="1" applyFill="1" applyBorder="1" applyAlignment="1" applyProtection="1">
      <alignment horizontal="left" vertical="center"/>
    </xf>
    <xf numFmtId="49" fontId="5" fillId="0" borderId="107" xfId="0" applyNumberFormat="1" applyFont="1" applyBorder="1" applyAlignment="1">
      <alignment horizontal="center" vertical="center"/>
    </xf>
    <xf numFmtId="49" fontId="5" fillId="0" borderId="61" xfId="0" applyNumberFormat="1" applyFont="1" applyBorder="1" applyAlignment="1">
      <alignment horizontal="center" vertical="center"/>
    </xf>
    <xf numFmtId="3" fontId="5" fillId="0" borderId="97" xfId="0" applyNumberFormat="1" applyFont="1" applyFill="1" applyBorder="1" applyAlignment="1" applyProtection="1">
      <alignment horizontal="center"/>
    </xf>
    <xf numFmtId="3" fontId="4" fillId="4" borderId="63" xfId="0" applyNumberFormat="1" applyFont="1" applyFill="1" applyBorder="1" applyProtection="1"/>
    <xf numFmtId="3" fontId="4" fillId="4" borderId="62" xfId="0" applyNumberFormat="1" applyFont="1" applyFill="1" applyBorder="1" applyProtection="1"/>
    <xf numFmtId="3" fontId="4" fillId="12" borderId="117" xfId="0" applyNumberFormat="1" applyFont="1" applyFill="1" applyBorder="1" applyProtection="1"/>
    <xf numFmtId="3" fontId="4" fillId="12" borderId="49" xfId="0" applyNumberFormat="1" applyFont="1" applyFill="1" applyBorder="1" applyProtection="1"/>
    <xf numFmtId="3" fontId="4" fillId="12" borderId="116" xfId="0" applyNumberFormat="1" applyFont="1" applyFill="1" applyBorder="1" applyProtection="1"/>
    <xf numFmtId="3" fontId="4" fillId="12" borderId="114" xfId="0" applyNumberFormat="1" applyFont="1" applyFill="1" applyBorder="1" applyProtection="1"/>
    <xf numFmtId="3" fontId="4" fillId="4" borderId="114" xfId="0" applyNumberFormat="1" applyFont="1" applyFill="1" applyBorder="1" applyProtection="1"/>
    <xf numFmtId="3" fontId="4" fillId="12" borderId="1" xfId="0" applyNumberFormat="1" applyFont="1" applyFill="1" applyBorder="1" applyProtection="1"/>
    <xf numFmtId="3" fontId="4" fillId="4" borderId="5" xfId="0" applyNumberFormat="1" applyFont="1" applyFill="1" applyBorder="1" applyProtection="1"/>
    <xf numFmtId="165" fontId="4" fillId="2" borderId="49" xfId="0" applyNumberFormat="1" applyFont="1" applyFill="1" applyBorder="1" applyProtection="1">
      <protection locked="0"/>
    </xf>
    <xf numFmtId="0" fontId="11" fillId="0" borderId="8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0" fillId="0" borderId="65" xfId="0" applyBorder="1" applyAlignment="1" applyProtection="1">
      <alignment vertical="center"/>
    </xf>
    <xf numFmtId="0" fontId="0" fillId="0" borderId="88" xfId="0" applyBorder="1" applyAlignment="1" applyProtection="1">
      <alignment vertical="center"/>
    </xf>
    <xf numFmtId="0" fontId="4" fillId="0" borderId="71" xfId="0" applyFont="1" applyFill="1" applyBorder="1" applyAlignment="1" applyProtection="1">
      <alignment vertical="center"/>
    </xf>
    <xf numFmtId="0" fontId="4" fillId="0" borderId="7" xfId="0" applyFont="1" applyBorder="1" applyProtection="1"/>
    <xf numFmtId="0" fontId="0" fillId="0" borderId="14" xfId="0" applyBorder="1" applyProtection="1"/>
    <xf numFmtId="0" fontId="0" fillId="0" borderId="0" xfId="0" applyProtection="1"/>
    <xf numFmtId="3" fontId="3" fillId="4" borderId="5" xfId="0" applyNumberFormat="1" applyFont="1" applyFill="1" applyBorder="1" applyProtection="1"/>
    <xf numFmtId="3" fontId="3" fillId="4" borderId="42" xfId="0" applyNumberFormat="1" applyFont="1" applyFill="1" applyBorder="1" applyProtection="1"/>
    <xf numFmtId="0" fontId="4" fillId="0" borderId="133" xfId="0" applyFont="1" applyFill="1" applyBorder="1" applyProtection="1"/>
    <xf numFmtId="0" fontId="4" fillId="0" borderId="0" xfId="0" applyFont="1" applyAlignment="1" applyProtection="1">
      <alignment vertical="center"/>
    </xf>
    <xf numFmtId="0" fontId="11" fillId="0" borderId="80" xfId="0" applyFont="1" applyFill="1" applyBorder="1" applyAlignment="1" applyProtection="1">
      <alignment vertical="center"/>
    </xf>
    <xf numFmtId="3" fontId="3" fillId="4" borderId="105" xfId="0" applyNumberFormat="1" applyFont="1" applyFill="1" applyBorder="1" applyProtection="1"/>
    <xf numFmtId="3" fontId="3" fillId="4" borderId="5" xfId="0" applyNumberFormat="1" applyFont="1" applyFill="1" applyBorder="1" applyAlignment="1" applyProtection="1">
      <alignment horizontal="right"/>
    </xf>
    <xf numFmtId="3" fontId="3" fillId="4" borderId="63" xfId="0" applyNumberFormat="1" applyFont="1" applyFill="1" applyBorder="1" applyAlignment="1" applyProtection="1">
      <alignment horizontal="right"/>
    </xf>
    <xf numFmtId="3" fontId="3" fillId="4" borderId="64" xfId="0" applyNumberFormat="1" applyFont="1" applyFill="1" applyBorder="1" applyProtection="1"/>
    <xf numFmtId="3" fontId="3" fillId="4" borderId="63" xfId="0" applyNumberFormat="1" applyFont="1" applyFill="1" applyBorder="1" applyProtection="1"/>
    <xf numFmtId="0" fontId="0" fillId="0" borderId="30" xfId="0" applyBorder="1" applyProtection="1">
      <protection locked="0"/>
    </xf>
    <xf numFmtId="0" fontId="4" fillId="0" borderId="29" xfId="0" applyFont="1" applyBorder="1" applyProtection="1">
      <protection locked="0"/>
    </xf>
    <xf numFmtId="0" fontId="4" fillId="2" borderId="84" xfId="0" applyNumberFormat="1" applyFont="1" applyFill="1" applyBorder="1" applyAlignment="1" applyProtection="1">
      <alignment horizontal="right" vertical="center"/>
      <protection locked="0"/>
    </xf>
    <xf numFmtId="3" fontId="14" fillId="4" borderId="5" xfId="0" applyNumberFormat="1" applyFont="1" applyFill="1" applyBorder="1" applyProtection="1"/>
    <xf numFmtId="3" fontId="14" fillId="4" borderId="63" xfId="0" applyNumberFormat="1" applyFont="1" applyFill="1" applyBorder="1" applyProtection="1"/>
    <xf numFmtId="3" fontId="3" fillId="4" borderId="0" xfId="0" applyNumberFormat="1" applyFont="1" applyFill="1" applyBorder="1" applyProtection="1"/>
    <xf numFmtId="3" fontId="4" fillId="4" borderId="42" xfId="0" applyNumberFormat="1" applyFont="1" applyFill="1" applyBorder="1" applyProtection="1"/>
    <xf numFmtId="3" fontId="4" fillId="4" borderId="64" xfId="0" applyNumberFormat="1" applyFont="1" applyFill="1" applyBorder="1" applyProtection="1"/>
    <xf numFmtId="3" fontId="4" fillId="4" borderId="6" xfId="0" applyNumberFormat="1" applyFont="1" applyFill="1" applyBorder="1" applyProtection="1"/>
    <xf numFmtId="0" fontId="0" fillId="12" borderId="43" xfId="0" applyFill="1" applyBorder="1" applyAlignment="1" applyProtection="1">
      <alignment horizontal="right" vertical="center"/>
    </xf>
    <xf numFmtId="0" fontId="5" fillId="12" borderId="45" xfId="0" applyFont="1" applyFill="1" applyBorder="1" applyAlignment="1" applyProtection="1">
      <alignment horizontal="right"/>
    </xf>
    <xf numFmtId="168" fontId="12" fillId="2" borderId="132" xfId="0" applyNumberFormat="1" applyFont="1" applyFill="1" applyBorder="1" applyAlignment="1" applyProtection="1">
      <alignment horizontal="right" wrapText="1"/>
      <protection locked="0"/>
    </xf>
    <xf numFmtId="0" fontId="0" fillId="0" borderId="33" xfId="0" applyBorder="1" applyProtection="1">
      <protection locked="0"/>
    </xf>
    <xf numFmtId="0" fontId="5" fillId="0" borderId="97" xfId="0" applyFont="1" applyFill="1" applyBorder="1" applyAlignment="1" applyProtection="1">
      <alignment horizontal="center" vertical="center" wrapText="1"/>
    </xf>
    <xf numFmtId="1" fontId="5" fillId="11" borderId="95" xfId="0" quotePrefix="1" applyNumberFormat="1" applyFont="1" applyFill="1" applyBorder="1" applyAlignment="1" applyProtection="1">
      <alignment horizontal="center"/>
    </xf>
    <xf numFmtId="0" fontId="5" fillId="0" borderId="0" xfId="0" applyFont="1" applyFill="1" applyBorder="1" applyAlignment="1" applyProtection="1">
      <alignment vertical="center"/>
    </xf>
    <xf numFmtId="1" fontId="5" fillId="11" borderId="48" xfId="0" applyNumberFormat="1" applyFont="1" applyFill="1" applyBorder="1" applyAlignment="1" applyProtection="1">
      <alignment horizontal="center"/>
    </xf>
    <xf numFmtId="3" fontId="5" fillId="11" borderId="47" xfId="0" applyNumberFormat="1" applyFont="1" applyFill="1" applyBorder="1" applyAlignment="1" applyProtection="1">
      <alignment horizontal="center"/>
    </xf>
    <xf numFmtId="166" fontId="4" fillId="2" borderId="60" xfId="0" applyNumberFormat="1" applyFont="1" applyFill="1" applyBorder="1" applyProtection="1">
      <protection locked="0"/>
    </xf>
    <xf numFmtId="165" fontId="4" fillId="2" borderId="60" xfId="0" applyNumberFormat="1" applyFont="1" applyFill="1" applyBorder="1" applyProtection="1">
      <protection locked="0"/>
    </xf>
    <xf numFmtId="165" fontId="4" fillId="2" borderId="50" xfId="0" applyNumberFormat="1" applyFont="1" applyFill="1" applyBorder="1" applyProtection="1">
      <protection locked="0"/>
    </xf>
    <xf numFmtId="165" fontId="4" fillId="2" borderId="117" xfId="0" applyNumberFormat="1" applyFont="1" applyFill="1" applyBorder="1" applyProtection="1">
      <protection locked="0"/>
    </xf>
    <xf numFmtId="0" fontId="4" fillId="0" borderId="0" xfId="0" applyFont="1" applyFill="1" applyBorder="1" applyAlignment="1" applyProtection="1">
      <alignment horizontal="center"/>
    </xf>
    <xf numFmtId="165" fontId="4" fillId="2" borderId="49" xfId="0" applyNumberFormat="1" applyFont="1" applyFill="1" applyBorder="1" applyAlignment="1" applyProtection="1">
      <alignment horizontal="right"/>
      <protection locked="0"/>
    </xf>
    <xf numFmtId="0" fontId="3" fillId="0" borderId="4" xfId="0" applyFont="1" applyFill="1" applyBorder="1" applyAlignment="1" applyProtection="1">
      <alignment vertical="center"/>
    </xf>
    <xf numFmtId="0" fontId="5" fillId="11" borderId="4" xfId="0" applyFont="1" applyFill="1" applyBorder="1" applyAlignment="1" applyProtection="1">
      <alignment horizontal="center" vertical="center" wrapText="1"/>
    </xf>
    <xf numFmtId="0" fontId="5" fillId="0" borderId="4" xfId="0" applyFont="1" applyFill="1" applyBorder="1" applyAlignment="1" applyProtection="1">
      <alignment horizontal="right" vertical="center" wrapText="1"/>
    </xf>
    <xf numFmtId="0" fontId="5"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center"/>
    </xf>
    <xf numFmtId="0" fontId="5" fillId="0" borderId="4" xfId="0" applyFont="1" applyFill="1" applyBorder="1" applyAlignment="1" applyProtection="1">
      <alignment vertical="center"/>
    </xf>
    <xf numFmtId="3" fontId="5" fillId="11" borderId="48" xfId="0" quotePrefix="1" applyNumberFormat="1" applyFont="1" applyFill="1" applyBorder="1" applyAlignment="1" applyProtection="1">
      <alignment horizontal="center"/>
    </xf>
    <xf numFmtId="0" fontId="4" fillId="0" borderId="0"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4" fillId="0" borderId="89" xfId="0" applyFont="1" applyFill="1" applyBorder="1" applyAlignment="1" applyProtection="1">
      <alignment horizontal="center" vertical="center"/>
    </xf>
    <xf numFmtId="0" fontId="2" fillId="0" borderId="2" xfId="0" applyFont="1" applyFill="1" applyBorder="1" applyAlignment="1" applyProtection="1">
      <alignment horizontal="left" vertical="center" wrapText="1"/>
    </xf>
    <xf numFmtId="0" fontId="4" fillId="0" borderId="15" xfId="0" applyFont="1" applyFill="1" applyBorder="1" applyProtection="1">
      <protection locked="0"/>
    </xf>
    <xf numFmtId="0" fontId="4" fillId="0" borderId="34" xfId="0" applyFont="1" applyFill="1" applyBorder="1" applyAlignment="1" applyProtection="1">
      <alignment horizontal="left"/>
    </xf>
    <xf numFmtId="2" fontId="4" fillId="15" borderId="43" xfId="0" applyNumberFormat="1" applyFont="1" applyFill="1" applyBorder="1" applyProtection="1">
      <protection locked="0"/>
    </xf>
    <xf numFmtId="2" fontId="4" fillId="15" borderId="45" xfId="0" applyNumberFormat="1" applyFont="1" applyFill="1" applyBorder="1" applyProtection="1">
      <protection locked="0"/>
    </xf>
    <xf numFmtId="2" fontId="4" fillId="15" borderId="94" xfId="0" applyNumberFormat="1" applyFont="1" applyFill="1" applyBorder="1" applyProtection="1">
      <protection locked="0"/>
    </xf>
    <xf numFmtId="2" fontId="4" fillId="16" borderId="94" xfId="0" applyNumberFormat="1" applyFont="1" applyFill="1" applyBorder="1" applyProtection="1">
      <protection locked="0"/>
    </xf>
    <xf numFmtId="2" fontId="4" fillId="16" borderId="95" xfId="0" applyNumberFormat="1" applyFont="1" applyFill="1" applyBorder="1" applyProtection="1">
      <protection locked="0"/>
    </xf>
    <xf numFmtId="2" fontId="4" fillId="16" borderId="43" xfId="0" applyNumberFormat="1" applyFont="1" applyFill="1" applyBorder="1" applyProtection="1">
      <protection locked="0"/>
    </xf>
    <xf numFmtId="2" fontId="4" fillId="16" borderId="47" xfId="0" applyNumberFormat="1" applyFont="1" applyFill="1" applyBorder="1" applyProtection="1">
      <protection locked="0"/>
    </xf>
    <xf numFmtId="2" fontId="4" fillId="16" borderId="45" xfId="0" applyNumberFormat="1" applyFont="1" applyFill="1" applyBorder="1" applyProtection="1">
      <protection locked="0"/>
    </xf>
    <xf numFmtId="2" fontId="4" fillId="16" borderId="48" xfId="0" applyNumberFormat="1" applyFont="1" applyFill="1" applyBorder="1" applyProtection="1">
      <protection locked="0"/>
    </xf>
    <xf numFmtId="0" fontId="4" fillId="1" borderId="2" xfId="0" applyFont="1" applyFill="1" applyBorder="1" applyProtection="1"/>
    <xf numFmtId="0" fontId="5" fillId="1" borderId="3" xfId="0" applyFont="1" applyFill="1" applyBorder="1" applyAlignment="1" applyProtection="1">
      <alignment horizontal="center"/>
    </xf>
    <xf numFmtId="2" fontId="4" fillId="17" borderId="9" xfId="0" applyNumberFormat="1" applyFont="1" applyFill="1" applyBorder="1" applyProtection="1"/>
    <xf numFmtId="2" fontId="4" fillId="17" borderId="97" xfId="0" applyNumberFormat="1" applyFont="1" applyFill="1" applyBorder="1" applyProtection="1"/>
    <xf numFmtId="2" fontId="4" fillId="18" borderId="9" xfId="0" applyNumberFormat="1" applyFont="1" applyFill="1" applyBorder="1" applyProtection="1"/>
    <xf numFmtId="0" fontId="3" fillId="1" borderId="2" xfId="0" applyFont="1" applyFill="1" applyBorder="1" applyAlignment="1" applyProtection="1">
      <alignment horizontal="left"/>
    </xf>
    <xf numFmtId="2" fontId="3" fillId="17" borderId="9" xfId="0" applyNumberFormat="1" applyFont="1" applyFill="1" applyBorder="1" applyProtection="1"/>
    <xf numFmtId="2" fontId="3" fillId="17" borderId="97" xfId="0" applyNumberFormat="1" applyFont="1" applyFill="1" applyBorder="1" applyProtection="1"/>
    <xf numFmtId="2" fontId="3" fillId="18" borderId="9" xfId="0" applyNumberFormat="1" applyFont="1" applyFill="1" applyBorder="1" applyProtection="1"/>
    <xf numFmtId="0" fontId="3" fillId="0" borderId="4" xfId="0" applyFont="1" applyFill="1" applyBorder="1" applyProtection="1"/>
    <xf numFmtId="0" fontId="5" fillId="0" borderId="51" xfId="0" applyFont="1" applyFill="1" applyBorder="1" applyAlignment="1" applyProtection="1">
      <alignment horizontal="center"/>
    </xf>
    <xf numFmtId="3" fontId="5" fillId="0" borderId="5" xfId="0" applyNumberFormat="1" applyFont="1" applyFill="1" applyBorder="1" applyAlignment="1" applyProtection="1">
      <alignment horizontal="center"/>
    </xf>
    <xf numFmtId="0" fontId="6" fillId="0" borderId="0" xfId="0" applyFont="1" applyFill="1" applyBorder="1" applyAlignment="1" applyProtection="1">
      <alignment vertical="center"/>
    </xf>
    <xf numFmtId="0" fontId="5" fillId="0" borderId="25" xfId="0" applyFont="1" applyFill="1" applyBorder="1" applyAlignment="1" applyProtection="1">
      <alignment vertical="center"/>
    </xf>
    <xf numFmtId="0" fontId="5" fillId="0" borderId="71" xfId="0" applyFont="1" applyFill="1" applyBorder="1" applyProtection="1"/>
    <xf numFmtId="0" fontId="5" fillId="0" borderId="7" xfId="0" applyFont="1" applyFill="1" applyBorder="1" applyProtection="1"/>
    <xf numFmtId="0" fontId="22" fillId="0" borderId="0" xfId="0" applyFont="1" applyProtection="1"/>
    <xf numFmtId="0" fontId="0" fillId="0" borderId="28" xfId="0" applyBorder="1"/>
    <xf numFmtId="0" fontId="2" fillId="0" borderId="1" xfId="0" applyFont="1" applyBorder="1" applyProtection="1"/>
    <xf numFmtId="0" fontId="22" fillId="0" borderId="0" xfId="0" applyFont="1" applyAlignment="1" applyProtection="1">
      <alignment vertical="center"/>
    </xf>
    <xf numFmtId="0" fontId="9" fillId="0" borderId="1" xfId="0" applyFont="1" applyBorder="1" applyProtection="1"/>
    <xf numFmtId="3" fontId="3" fillId="4" borderId="6" xfId="0" applyNumberFormat="1" applyFont="1" applyFill="1" applyBorder="1" applyProtection="1"/>
    <xf numFmtId="0" fontId="12" fillId="2" borderId="17" xfId="0" applyFont="1" applyFill="1" applyBorder="1" applyProtection="1">
      <protection locked="0"/>
    </xf>
    <xf numFmtId="0" fontId="4" fillId="0" borderId="45" xfId="0" applyFont="1" applyFill="1" applyBorder="1" applyProtection="1">
      <protection locked="0"/>
    </xf>
    <xf numFmtId="0" fontId="4" fillId="0" borderId="7" xfId="0" applyFont="1" applyFill="1" applyBorder="1" applyAlignment="1" applyProtection="1">
      <alignment horizontal="center"/>
    </xf>
    <xf numFmtId="3" fontId="5" fillId="0" borderId="98" xfId="0" applyNumberFormat="1" applyFont="1" applyFill="1" applyBorder="1" applyAlignment="1" applyProtection="1">
      <alignment horizontal="center"/>
    </xf>
    <xf numFmtId="0" fontId="4" fillId="0" borderId="7" xfId="0" applyFont="1" applyFill="1" applyBorder="1" applyAlignment="1" applyProtection="1">
      <alignment horizontal="center" vertical="center"/>
    </xf>
    <xf numFmtId="2" fontId="4" fillId="15" borderId="100" xfId="0" applyNumberFormat="1" applyFont="1" applyFill="1" applyBorder="1" applyProtection="1">
      <protection locked="0"/>
    </xf>
    <xf numFmtId="2" fontId="4" fillId="15" borderId="84" xfId="0" applyNumberFormat="1" applyFont="1" applyFill="1" applyBorder="1" applyProtection="1">
      <protection locked="0"/>
    </xf>
    <xf numFmtId="2" fontId="4" fillId="15" borderId="99" xfId="0" applyNumberFormat="1" applyFont="1" applyFill="1" applyBorder="1" applyProtection="1">
      <protection locked="0"/>
    </xf>
    <xf numFmtId="2" fontId="4" fillId="18" borderId="98" xfId="0" applyNumberFormat="1" applyFont="1" applyFill="1" applyBorder="1" applyProtection="1"/>
    <xf numFmtId="2" fontId="3" fillId="18" borderId="98" xfId="0" applyNumberFormat="1" applyFont="1" applyFill="1" applyBorder="1" applyProtection="1"/>
    <xf numFmtId="0" fontId="4" fillId="0" borderId="14" xfId="0" applyFont="1" applyFill="1" applyBorder="1" applyProtection="1"/>
    <xf numFmtId="0" fontId="3" fillId="0" borderId="6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165" fontId="4" fillId="15" borderId="131" xfId="0" applyNumberFormat="1" applyFont="1" applyFill="1" applyBorder="1" applyProtection="1">
      <protection locked="0"/>
    </xf>
    <xf numFmtId="165" fontId="4" fillId="15" borderId="122" xfId="0" applyNumberFormat="1" applyFont="1" applyFill="1" applyBorder="1" applyProtection="1">
      <protection locked="0"/>
    </xf>
    <xf numFmtId="0" fontId="4" fillId="0" borderId="104" xfId="0" applyFont="1" applyFill="1" applyBorder="1" applyAlignment="1" applyProtection="1">
      <alignment horizontal="center" vertical="center"/>
    </xf>
    <xf numFmtId="0" fontId="4" fillId="0" borderId="139" xfId="0" applyFont="1" applyFill="1" applyBorder="1" applyProtection="1"/>
    <xf numFmtId="1" fontId="5" fillId="11" borderId="128" xfId="0" quotePrefix="1" applyNumberFormat="1" applyFont="1" applyFill="1" applyBorder="1" applyAlignment="1" applyProtection="1">
      <alignment horizontal="center"/>
    </xf>
    <xf numFmtId="165" fontId="4" fillId="2" borderId="125" xfId="0" applyNumberFormat="1" applyFont="1" applyFill="1" applyBorder="1" applyProtection="1">
      <protection locked="0"/>
    </xf>
    <xf numFmtId="165" fontId="4" fillId="15" borderId="126" xfId="0" applyNumberFormat="1" applyFont="1" applyFill="1" applyBorder="1" applyProtection="1">
      <protection locked="0"/>
    </xf>
    <xf numFmtId="0" fontId="2" fillId="0" borderId="41" xfId="0" applyFont="1" applyFill="1" applyBorder="1" applyAlignment="1" applyProtection="1">
      <alignment vertical="center"/>
    </xf>
    <xf numFmtId="165" fontId="4" fillId="2" borderId="116" xfId="0" applyNumberFormat="1" applyFont="1" applyFill="1" applyBorder="1" applyProtection="1">
      <protection locked="0"/>
    </xf>
    <xf numFmtId="165" fontId="4" fillId="15" borderId="130" xfId="0" applyNumberFormat="1" applyFont="1" applyFill="1" applyBorder="1" applyProtection="1">
      <protection locked="0"/>
    </xf>
    <xf numFmtId="0" fontId="0" fillId="12" borderId="44" xfId="0" applyFill="1" applyBorder="1" applyAlignment="1" applyProtection="1">
      <alignment horizontal="right" vertical="center"/>
    </xf>
    <xf numFmtId="0" fontId="0" fillId="16" borderId="48" xfId="0" applyFill="1" applyBorder="1" applyAlignment="1" applyProtection="1">
      <alignment horizontal="right"/>
      <protection locked="0"/>
    </xf>
    <xf numFmtId="0" fontId="0" fillId="16" borderId="45" xfId="0" applyFill="1" applyBorder="1" applyAlignment="1" applyProtection="1">
      <alignment horizontal="right"/>
      <protection locked="0"/>
    </xf>
    <xf numFmtId="0" fontId="11"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2" fillId="0" borderId="87" xfId="0" applyFont="1" applyBorder="1" applyAlignment="1" applyProtection="1">
      <alignment vertical="center"/>
    </xf>
    <xf numFmtId="0" fontId="9" fillId="0" borderId="68" xfId="0" applyFont="1" applyBorder="1" applyAlignment="1" applyProtection="1">
      <alignment horizontal="center"/>
    </xf>
    <xf numFmtId="0" fontId="9" fillId="0" borderId="69" xfId="0" applyFont="1" applyBorder="1" applyAlignment="1" applyProtection="1">
      <alignment horizontal="center"/>
    </xf>
    <xf numFmtId="0" fontId="4" fillId="0" borderId="119" xfId="0" applyFont="1" applyFill="1" applyBorder="1" applyProtection="1"/>
    <xf numFmtId="0" fontId="0" fillId="0" borderId="2" xfId="0" applyBorder="1" applyProtection="1"/>
    <xf numFmtId="0" fontId="2" fillId="0" borderId="3" xfId="0" applyFont="1" applyBorder="1" applyAlignment="1" applyProtection="1">
      <alignment horizontal="left" vertical="center"/>
    </xf>
    <xf numFmtId="0" fontId="4" fillId="0" borderId="70" xfId="0" applyFont="1" applyFill="1" applyBorder="1" applyProtection="1"/>
    <xf numFmtId="0" fontId="4" fillId="0" borderId="3" xfId="0" applyFont="1" applyBorder="1" applyProtection="1"/>
    <xf numFmtId="3" fontId="4" fillId="4" borderId="160" xfId="0" applyNumberFormat="1" applyFont="1" applyFill="1" applyBorder="1" applyProtection="1"/>
    <xf numFmtId="3" fontId="4" fillId="12" borderId="160" xfId="0" applyNumberFormat="1" applyFont="1" applyFill="1" applyBorder="1" applyProtection="1"/>
    <xf numFmtId="3" fontId="4" fillId="19" borderId="2" xfId="0" applyNumberFormat="1" applyFont="1" applyFill="1" applyBorder="1" applyProtection="1"/>
    <xf numFmtId="3" fontId="4" fillId="19" borderId="77" xfId="0" applyNumberFormat="1" applyFont="1" applyFill="1" applyBorder="1" applyProtection="1"/>
    <xf numFmtId="0" fontId="6" fillId="19" borderId="0" xfId="0" applyFont="1" applyFill="1" applyBorder="1"/>
    <xf numFmtId="0" fontId="0" fillId="19" borderId="0" xfId="0" applyFill="1" applyBorder="1"/>
    <xf numFmtId="0" fontId="5" fillId="19" borderId="0" xfId="0" quotePrefix="1" applyFont="1" applyFill="1" applyBorder="1" applyAlignment="1">
      <alignment horizontal="right"/>
    </xf>
    <xf numFmtId="0" fontId="5" fillId="19" borderId="0" xfId="0" applyFont="1" applyFill="1" applyBorder="1"/>
    <xf numFmtId="0" fontId="6" fillId="0" borderId="0" xfId="0" applyFont="1" applyFill="1" applyBorder="1"/>
    <xf numFmtId="0" fontId="5" fillId="0" borderId="0" xfId="0" quotePrefix="1" applyFont="1" applyFill="1" applyBorder="1" applyAlignment="1">
      <alignment horizontal="left"/>
    </xf>
    <xf numFmtId="0" fontId="1" fillId="2" borderId="5" xfId="0" applyFont="1" applyFill="1" applyBorder="1" applyAlignment="1">
      <alignment horizontal="center" vertical="top" wrapText="1"/>
    </xf>
    <xf numFmtId="0" fontId="3" fillId="0" borderId="0" xfId="0" applyFont="1" applyFill="1" applyBorder="1" applyAlignment="1" applyProtection="1">
      <alignment vertical="center"/>
    </xf>
    <xf numFmtId="0" fontId="4" fillId="0" borderId="0" xfId="0" applyFont="1" applyFill="1" applyAlignment="1">
      <alignment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Alignment="1">
      <alignment vertical="center"/>
    </xf>
    <xf numFmtId="0" fontId="4" fillId="0" borderId="0" xfId="0" applyFont="1" applyFill="1" applyAlignment="1">
      <alignment horizontal="left" vertical="center"/>
    </xf>
    <xf numFmtId="0" fontId="12" fillId="2" borderId="53" xfId="0" applyFont="1" applyFill="1" applyBorder="1" applyAlignment="1" applyProtection="1">
      <alignment horizontal="right"/>
      <protection locked="0"/>
    </xf>
    <xf numFmtId="167" fontId="4" fillId="2" borderId="142" xfId="0" applyNumberFormat="1" applyFont="1" applyFill="1" applyBorder="1" applyAlignment="1" applyProtection="1">
      <alignment horizontal="right"/>
      <protection locked="0"/>
    </xf>
    <xf numFmtId="0" fontId="4" fillId="0" borderId="2" xfId="0" applyNumberFormat="1" applyFont="1" applyFill="1" applyBorder="1" applyProtection="1"/>
    <xf numFmtId="167" fontId="4" fillId="0" borderId="31" xfId="0" applyNumberFormat="1" applyFont="1" applyFill="1" applyBorder="1" applyAlignment="1" applyProtection="1">
      <alignment horizontal="left" vertical="center"/>
    </xf>
    <xf numFmtId="0" fontId="12" fillId="0" borderId="32" xfId="0" applyFont="1" applyFill="1" applyBorder="1" applyAlignment="1" applyProtection="1">
      <alignment horizontal="left" vertical="center"/>
    </xf>
    <xf numFmtId="0" fontId="12" fillId="2" borderId="53" xfId="0" applyFont="1" applyFill="1" applyBorder="1" applyAlignment="1" applyProtection="1">
      <alignment horizontal="left" vertical="center"/>
      <protection locked="0"/>
    </xf>
    <xf numFmtId="0" fontId="0" fillId="16" borderId="94" xfId="0" applyFill="1" applyBorder="1" applyAlignment="1" applyProtection="1">
      <alignment horizontal="right"/>
      <protection locked="0"/>
    </xf>
    <xf numFmtId="0" fontId="0" fillId="16" borderId="46" xfId="0" applyFill="1" applyBorder="1" applyAlignment="1" applyProtection="1">
      <alignment horizontal="right"/>
      <protection locked="0"/>
    </xf>
    <xf numFmtId="0" fontId="0" fillId="16" borderId="43" xfId="0" applyFill="1" applyBorder="1" applyAlignment="1" applyProtection="1">
      <alignment horizontal="right"/>
      <protection locked="0"/>
    </xf>
    <xf numFmtId="0" fontId="0" fillId="16" borderId="47" xfId="0" applyFill="1" applyBorder="1" applyAlignment="1" applyProtection="1">
      <alignment horizontal="right"/>
      <protection locked="0"/>
    </xf>
    <xf numFmtId="14" fontId="4" fillId="20" borderId="84" xfId="0" applyNumberFormat="1" applyFont="1" applyFill="1" applyBorder="1" applyProtection="1">
      <protection locked="0"/>
    </xf>
    <xf numFmtId="14" fontId="4" fillId="20" borderId="99" xfId="0" applyNumberFormat="1" applyFont="1" applyFill="1" applyBorder="1" applyProtection="1">
      <protection locked="0"/>
    </xf>
    <xf numFmtId="0" fontId="0" fillId="16" borderId="44" xfId="0" applyFill="1" applyBorder="1" applyAlignment="1" applyProtection="1">
      <alignment horizontal="right" vertical="center"/>
      <protection locked="0"/>
    </xf>
    <xf numFmtId="0" fontId="0" fillId="16" borderId="46" xfId="0" applyFill="1" applyBorder="1" applyAlignment="1" applyProtection="1">
      <alignment horizontal="right" vertical="center"/>
      <protection locked="0"/>
    </xf>
    <xf numFmtId="0" fontId="0" fillId="16" borderId="43" xfId="0" applyFill="1" applyBorder="1" applyAlignment="1" applyProtection="1">
      <alignment horizontal="right" vertical="center"/>
      <protection locked="0"/>
    </xf>
    <xf numFmtId="0" fontId="0" fillId="16" borderId="47" xfId="0" applyFill="1" applyBorder="1" applyAlignment="1" applyProtection="1">
      <alignment horizontal="right" vertical="center"/>
      <protection locked="0"/>
    </xf>
    <xf numFmtId="0" fontId="5" fillId="16" borderId="43" xfId="0" applyFont="1" applyFill="1" applyBorder="1" applyAlignment="1" applyProtection="1">
      <alignment horizontal="right"/>
      <protection locked="0"/>
    </xf>
    <xf numFmtId="0" fontId="5" fillId="16" borderId="45" xfId="0" applyFont="1" applyFill="1" applyBorder="1" applyAlignment="1" applyProtection="1">
      <alignment horizontal="right"/>
      <protection locked="0"/>
    </xf>
    <xf numFmtId="0" fontId="2" fillId="0" borderId="56"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5" fillId="0" borderId="0" xfId="2" applyFont="1" applyFill="1" applyBorder="1" applyAlignment="1" applyProtection="1">
      <alignment horizontal="center"/>
    </xf>
    <xf numFmtId="0" fontId="4" fillId="0" borderId="0" xfId="0" applyFont="1"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Protection="1">
      <protection locked="0"/>
    </xf>
    <xf numFmtId="0" fontId="27" fillId="0" borderId="0" xfId="2" applyBorder="1" applyProtection="1"/>
    <xf numFmtId="0" fontId="12" fillId="2" borderId="98" xfId="0" applyFont="1" applyFill="1" applyBorder="1" applyAlignment="1" applyProtection="1">
      <protection locked="0"/>
    </xf>
    <xf numFmtId="0" fontId="5" fillId="24" borderId="28" xfId="0" applyFont="1" applyFill="1" applyBorder="1" applyProtection="1"/>
    <xf numFmtId="165" fontId="4" fillId="16" borderId="5" xfId="0" applyNumberFormat="1" applyFont="1" applyFill="1" applyBorder="1" applyProtection="1">
      <protection locked="0"/>
    </xf>
    <xf numFmtId="165" fontId="4" fillId="15" borderId="63" xfId="0" applyNumberFormat="1" applyFont="1" applyFill="1" applyBorder="1" applyProtection="1">
      <protection locked="0"/>
    </xf>
    <xf numFmtId="0" fontId="3" fillId="24" borderId="5" xfId="0" applyFont="1" applyFill="1" applyBorder="1" applyAlignment="1" applyProtection="1">
      <alignment vertical="center"/>
    </xf>
    <xf numFmtId="0" fontId="5" fillId="24" borderId="5" xfId="0" quotePrefix="1" applyFont="1" applyFill="1" applyBorder="1" applyAlignment="1" applyProtection="1">
      <alignment horizontal="center" vertical="center" wrapText="1"/>
    </xf>
    <xf numFmtId="3" fontId="4" fillId="16" borderId="5" xfId="0" applyNumberFormat="1" applyFont="1" applyFill="1" applyBorder="1" applyProtection="1">
      <protection locked="0"/>
    </xf>
    <xf numFmtId="3" fontId="4" fillId="2" borderId="117" xfId="0" applyNumberFormat="1" applyFont="1" applyFill="1" applyBorder="1" applyProtection="1">
      <protection locked="0"/>
    </xf>
    <xf numFmtId="3" fontId="4" fillId="2" borderId="116" xfId="0" applyNumberFormat="1" applyFont="1" applyFill="1" applyBorder="1" applyProtection="1">
      <protection locked="0"/>
    </xf>
    <xf numFmtId="3" fontId="4" fillId="2" borderId="125" xfId="0" applyNumberFormat="1" applyFont="1" applyFill="1" applyBorder="1" applyProtection="1">
      <protection locked="0"/>
    </xf>
    <xf numFmtId="3" fontId="4" fillId="15" borderId="5" xfId="0" applyNumberFormat="1" applyFont="1" applyFill="1" applyBorder="1" applyProtection="1">
      <protection locked="0"/>
    </xf>
    <xf numFmtId="3" fontId="4" fillId="15" borderId="117" xfId="0" applyNumberFormat="1" applyFont="1" applyFill="1" applyBorder="1" applyProtection="1">
      <protection locked="0"/>
    </xf>
    <xf numFmtId="3" fontId="4" fillId="15" borderId="49" xfId="0" applyNumberFormat="1" applyFont="1" applyFill="1" applyBorder="1" applyProtection="1">
      <protection locked="0"/>
    </xf>
    <xf numFmtId="3" fontId="4" fillId="15" borderId="116" xfId="0" applyNumberFormat="1" applyFont="1" applyFill="1" applyBorder="1" applyProtection="1">
      <protection locked="0"/>
    </xf>
    <xf numFmtId="3" fontId="4" fillId="15" borderId="125" xfId="0" applyNumberFormat="1" applyFont="1" applyFill="1" applyBorder="1" applyProtection="1">
      <protection locked="0"/>
    </xf>
    <xf numFmtId="166" fontId="4" fillId="16" borderId="49" xfId="2" applyNumberFormat="1" applyFont="1" applyFill="1" applyBorder="1" applyProtection="1">
      <protection locked="0"/>
    </xf>
    <xf numFmtId="166" fontId="4" fillId="16" borderId="122" xfId="2" applyNumberFormat="1" applyFont="1" applyFill="1" applyBorder="1" applyProtection="1">
      <protection locked="0"/>
    </xf>
    <xf numFmtId="166" fontId="4" fillId="16" borderId="116" xfId="2" applyNumberFormat="1" applyFont="1" applyFill="1" applyBorder="1" applyProtection="1">
      <protection locked="0"/>
    </xf>
    <xf numFmtId="166" fontId="4" fillId="16" borderId="130" xfId="2" applyNumberFormat="1" applyFont="1" applyFill="1" applyBorder="1" applyProtection="1">
      <protection locked="0"/>
    </xf>
    <xf numFmtId="166" fontId="4" fillId="16" borderId="125" xfId="2" applyNumberFormat="1" applyFont="1" applyFill="1" applyBorder="1" applyProtection="1">
      <protection locked="0"/>
    </xf>
    <xf numFmtId="166" fontId="4" fillId="16" borderId="126" xfId="2" applyNumberFormat="1" applyFont="1" applyFill="1" applyBorder="1" applyProtection="1">
      <protection locked="0"/>
    </xf>
    <xf numFmtId="0" fontId="27" fillId="0" borderId="0" xfId="2" applyBorder="1" applyAlignment="1" applyProtection="1">
      <alignment horizontal="right"/>
    </xf>
    <xf numFmtId="0" fontId="5" fillId="0" borderId="0" xfId="2" applyFont="1" applyFill="1" applyBorder="1" applyProtection="1"/>
    <xf numFmtId="166" fontId="4" fillId="2" borderId="6" xfId="0" applyNumberFormat="1" applyFont="1" applyFill="1" applyBorder="1" applyAlignment="1" applyProtection="1">
      <alignment vertical="center"/>
      <protection locked="0"/>
    </xf>
    <xf numFmtId="166" fontId="4" fillId="2" borderId="62" xfId="0" applyNumberFormat="1" applyFont="1" applyFill="1" applyBorder="1" applyAlignment="1" applyProtection="1">
      <alignment vertical="center"/>
      <protection locked="0"/>
    </xf>
    <xf numFmtId="3" fontId="4" fillId="2" borderId="6" xfId="0" applyNumberFormat="1" applyFont="1" applyFill="1" applyBorder="1" applyAlignment="1" applyProtection="1">
      <alignment vertical="center"/>
      <protection locked="0"/>
    </xf>
    <xf numFmtId="3" fontId="4" fillId="2" borderId="62" xfId="0" applyNumberFormat="1" applyFont="1" applyFill="1" applyBorder="1" applyAlignment="1" applyProtection="1">
      <alignment vertical="center"/>
      <protection locked="0"/>
    </xf>
    <xf numFmtId="0" fontId="4" fillId="0" borderId="68" xfId="0" applyFont="1" applyBorder="1" applyAlignment="1" applyProtection="1">
      <alignment horizontal="center" vertical="center"/>
    </xf>
    <xf numFmtId="0" fontId="4" fillId="0" borderId="69" xfId="0" applyFont="1" applyBorder="1" applyAlignment="1" applyProtection="1">
      <alignment horizontal="center" vertical="center"/>
    </xf>
    <xf numFmtId="3" fontId="4" fillId="4" borderId="131" xfId="0" applyNumberFormat="1" applyFont="1" applyFill="1" applyBorder="1" applyProtection="1"/>
    <xf numFmtId="3" fontId="4" fillId="4" borderId="122" xfId="0" applyNumberFormat="1" applyFont="1" applyFill="1" applyBorder="1" applyProtection="1"/>
    <xf numFmtId="3" fontId="4" fillId="4" borderId="124" xfId="0" applyNumberFormat="1" applyFont="1" applyFill="1" applyBorder="1" applyProtection="1"/>
    <xf numFmtId="3" fontId="4" fillId="4" borderId="130" xfId="0" applyNumberFormat="1" applyFont="1" applyFill="1" applyBorder="1" applyProtection="1"/>
    <xf numFmtId="3" fontId="4" fillId="12" borderId="62" xfId="0" applyNumberFormat="1" applyFont="1" applyFill="1" applyBorder="1" applyProtection="1"/>
    <xf numFmtId="3" fontId="4" fillId="12" borderId="131" xfId="0" applyNumberFormat="1" applyFont="1" applyFill="1" applyBorder="1" applyProtection="1"/>
    <xf numFmtId="3" fontId="4" fillId="12" borderId="122" xfId="0" applyNumberFormat="1" applyFont="1" applyFill="1" applyBorder="1" applyProtection="1"/>
    <xf numFmtId="3" fontId="4" fillId="12" borderId="130" xfId="0" applyNumberFormat="1" applyFont="1" applyFill="1" applyBorder="1" applyProtection="1"/>
    <xf numFmtId="0" fontId="3" fillId="0" borderId="177" xfId="0" applyFont="1" applyFill="1" applyBorder="1" applyAlignment="1" applyProtection="1">
      <alignment horizontal="left" vertical="center"/>
    </xf>
    <xf numFmtId="0" fontId="5" fillId="0" borderId="178" xfId="0" applyFont="1" applyFill="1" applyBorder="1" applyAlignment="1" applyProtection="1">
      <alignment horizontal="left" vertical="center"/>
    </xf>
    <xf numFmtId="0" fontId="4" fillId="0" borderId="2" xfId="0" applyFont="1" applyBorder="1" applyProtection="1"/>
    <xf numFmtId="0" fontId="4" fillId="0" borderId="51" xfId="0" applyFont="1" applyBorder="1" applyProtection="1"/>
    <xf numFmtId="0" fontId="4" fillId="0" borderId="4" xfId="0" applyFont="1" applyBorder="1" applyProtection="1"/>
    <xf numFmtId="0" fontId="0" fillId="0" borderId="28" xfId="0" applyBorder="1" applyProtection="1"/>
    <xf numFmtId="0" fontId="12" fillId="0" borderId="2" xfId="0" applyFont="1" applyFill="1" applyBorder="1" applyProtection="1"/>
    <xf numFmtId="0" fontId="4" fillId="0" borderId="77" xfId="0" applyNumberFormat="1" applyFont="1" applyFill="1" applyBorder="1" applyProtection="1"/>
    <xf numFmtId="0" fontId="0" fillId="0" borderId="77" xfId="0" applyBorder="1" applyAlignment="1" applyProtection="1">
      <alignment vertical="center"/>
    </xf>
    <xf numFmtId="0" fontId="0" fillId="0" borderId="78" xfId="0" applyBorder="1" applyProtection="1"/>
    <xf numFmtId="0" fontId="4" fillId="0" borderId="56" xfId="0" applyFont="1" applyFill="1" applyBorder="1" applyProtection="1"/>
    <xf numFmtId="0" fontId="3" fillId="0" borderId="121" xfId="0" applyFont="1" applyFill="1" applyBorder="1" applyAlignment="1" applyProtection="1">
      <alignment horizontal="left"/>
    </xf>
    <xf numFmtId="0" fontId="4" fillId="0" borderId="18" xfId="0" applyFont="1" applyFill="1" applyBorder="1" applyProtection="1"/>
    <xf numFmtId="0" fontId="4" fillId="0" borderId="59" xfId="0" applyFont="1" applyFill="1" applyBorder="1" applyProtection="1"/>
    <xf numFmtId="0" fontId="1" fillId="0" borderId="0" xfId="0" applyFont="1" applyProtection="1"/>
    <xf numFmtId="0" fontId="2" fillId="0" borderId="23" xfId="0" applyFont="1" applyFill="1" applyBorder="1" applyAlignment="1" applyProtection="1">
      <alignment vertical="center"/>
    </xf>
    <xf numFmtId="0" fontId="4" fillId="20" borderId="0" xfId="0" applyFont="1" applyFill="1" applyBorder="1" applyProtection="1"/>
    <xf numFmtId="0" fontId="1" fillId="22" borderId="0" xfId="0" applyFont="1" applyFill="1" applyAlignment="1" applyProtection="1">
      <alignment vertical="center"/>
    </xf>
    <xf numFmtId="0" fontId="4" fillId="23" borderId="0" xfId="0" applyFont="1" applyFill="1" applyBorder="1" applyProtection="1"/>
    <xf numFmtId="0" fontId="4" fillId="20" borderId="0" xfId="0" applyFont="1" applyFill="1" applyBorder="1" applyAlignment="1" applyProtection="1">
      <alignment vertical="center"/>
    </xf>
    <xf numFmtId="0" fontId="1" fillId="22" borderId="0" xfId="0" applyFont="1" applyFill="1" applyProtection="1"/>
    <xf numFmtId="0" fontId="4" fillId="22" borderId="0" xfId="0" applyFont="1" applyFill="1" applyBorder="1" applyProtection="1"/>
    <xf numFmtId="15" fontId="12" fillId="0" borderId="2" xfId="0" applyNumberFormat="1" applyFont="1" applyFill="1" applyBorder="1" applyAlignment="1" applyProtection="1">
      <alignment vertical="center"/>
    </xf>
    <xf numFmtId="15" fontId="12" fillId="0" borderId="0" xfId="0" applyNumberFormat="1" applyFont="1" applyFill="1" applyBorder="1" applyAlignment="1" applyProtection="1">
      <alignment vertical="center"/>
    </xf>
    <xf numFmtId="0" fontId="4" fillId="0" borderId="1" xfId="0" applyFont="1" applyFill="1" applyBorder="1" applyAlignment="1" applyProtection="1">
      <alignment vertical="center"/>
    </xf>
    <xf numFmtId="0" fontId="4" fillId="0" borderId="12" xfId="0" applyFont="1" applyFill="1" applyBorder="1" applyProtection="1"/>
    <xf numFmtId="0" fontId="4" fillId="0" borderId="36" xfId="0" applyFont="1" applyFill="1" applyBorder="1" applyProtection="1"/>
    <xf numFmtId="0" fontId="0" fillId="0" borderId="12" xfId="0" applyBorder="1" applyProtection="1"/>
    <xf numFmtId="0" fontId="0" fillId="0" borderId="26" xfId="0" applyBorder="1" applyProtection="1"/>
    <xf numFmtId="0" fontId="4" fillId="0" borderId="1" xfId="0" applyFont="1" applyFill="1" applyBorder="1" applyProtection="1"/>
    <xf numFmtId="0" fontId="4" fillId="0" borderId="0" xfId="0" quotePrefix="1" applyFont="1" applyFill="1" applyBorder="1" applyAlignment="1" applyProtection="1">
      <alignment horizontal="right"/>
    </xf>
    <xf numFmtId="0" fontId="4" fillId="0" borderId="38" xfId="0" applyFont="1" applyFill="1" applyBorder="1" applyProtection="1"/>
    <xf numFmtId="0" fontId="4" fillId="0" borderId="52" xfId="0" applyFont="1" applyFill="1" applyBorder="1" applyProtection="1"/>
    <xf numFmtId="0" fontId="4" fillId="0" borderId="36" xfId="0" quotePrefix="1" applyFont="1" applyFill="1" applyBorder="1" applyAlignment="1" applyProtection="1">
      <alignment horizontal="right"/>
    </xf>
    <xf numFmtId="0" fontId="12" fillId="0" borderId="39" xfId="0" applyFont="1" applyFill="1" applyBorder="1" applyProtection="1"/>
    <xf numFmtId="0" fontId="4" fillId="0" borderId="17" xfId="0" applyFont="1" applyFill="1" applyBorder="1" applyProtection="1"/>
    <xf numFmtId="0" fontId="4" fillId="0" borderId="18" xfId="0" quotePrefix="1" applyFont="1" applyFill="1" applyBorder="1" applyAlignment="1" applyProtection="1">
      <alignment horizontal="right"/>
    </xf>
    <xf numFmtId="0" fontId="12" fillId="0" borderId="38" xfId="0" applyFont="1" applyFill="1" applyBorder="1" applyProtection="1"/>
    <xf numFmtId="167" fontId="4" fillId="0" borderId="36" xfId="0" applyNumberFormat="1" applyFont="1" applyFill="1" applyBorder="1" applyProtection="1"/>
    <xf numFmtId="0" fontId="12" fillId="0" borderId="40" xfId="0" applyFont="1" applyFill="1" applyBorder="1" applyProtection="1"/>
    <xf numFmtId="0" fontId="4" fillId="0" borderId="53" xfId="0" applyFont="1" applyFill="1" applyBorder="1" applyProtection="1"/>
    <xf numFmtId="167" fontId="4" fillId="0" borderId="59" xfId="0" applyNumberFormat="1" applyFont="1" applyFill="1" applyBorder="1" applyProtection="1"/>
    <xf numFmtId="0" fontId="4" fillId="0" borderId="27" xfId="0" quotePrefix="1" applyFont="1" applyFill="1" applyBorder="1" applyAlignment="1" applyProtection="1">
      <alignment horizontal="right"/>
    </xf>
    <xf numFmtId="0" fontId="4" fillId="0" borderId="176" xfId="0" applyFont="1" applyFill="1" applyBorder="1" applyProtection="1"/>
    <xf numFmtId="0" fontId="12" fillId="0" borderId="59" xfId="0" applyFont="1" applyFill="1" applyBorder="1" applyProtection="1"/>
    <xf numFmtId="0" fontId="4" fillId="0" borderId="31" xfId="0" quotePrefix="1" applyFont="1" applyFill="1" applyBorder="1" applyAlignment="1" applyProtection="1">
      <alignment horizontal="right"/>
    </xf>
    <xf numFmtId="0" fontId="5" fillId="0" borderId="0" xfId="0" quotePrefix="1" applyFont="1" applyFill="1" applyBorder="1" applyAlignment="1" applyProtection="1">
      <alignment horizontal="right"/>
    </xf>
    <xf numFmtId="0" fontId="13" fillId="0" borderId="77" xfId="0" applyFont="1" applyFill="1" applyBorder="1" applyAlignment="1" applyProtection="1">
      <alignment vertical="center"/>
    </xf>
    <xf numFmtId="0" fontId="4" fillId="0" borderId="77" xfId="0" applyFont="1" applyFill="1" applyBorder="1" applyProtection="1"/>
    <xf numFmtId="0" fontId="13" fillId="0" borderId="14" xfId="0" applyFont="1" applyFill="1" applyBorder="1" applyAlignment="1" applyProtection="1">
      <alignment vertical="center"/>
    </xf>
    <xf numFmtId="0" fontId="12" fillId="0" borderId="28" xfId="0" applyFont="1" applyFill="1" applyBorder="1" applyAlignment="1" applyProtection="1">
      <alignment vertical="center"/>
    </xf>
    <xf numFmtId="0" fontId="12" fillId="0" borderId="77" xfId="0" applyFont="1" applyFill="1" applyBorder="1" applyAlignment="1" applyProtection="1">
      <alignment vertical="center"/>
    </xf>
    <xf numFmtId="0" fontId="12" fillId="0" borderId="2" xfId="0" applyFont="1" applyFill="1" applyBorder="1" applyAlignment="1" applyProtection="1">
      <alignment horizontal="right"/>
    </xf>
    <xf numFmtId="0" fontId="4" fillId="0" borderId="77" xfId="0" applyNumberFormat="1" applyFont="1" applyFill="1" applyBorder="1" applyAlignment="1" applyProtection="1">
      <alignment horizontal="right"/>
    </xf>
    <xf numFmtId="0" fontId="4" fillId="0" borderId="2" xfId="0" applyNumberFormat="1" applyFont="1" applyFill="1" applyBorder="1" applyAlignment="1" applyProtection="1">
      <alignment horizontal="right"/>
    </xf>
    <xf numFmtId="0" fontId="4" fillId="0" borderId="129" xfId="0" applyNumberFormat="1" applyFont="1" applyFill="1" applyBorder="1" applyProtection="1"/>
    <xf numFmtId="0" fontId="0" fillId="0" borderId="80" xfId="0" applyBorder="1" applyProtection="1"/>
    <xf numFmtId="0" fontId="16" fillId="0" borderId="80" xfId="0" applyFont="1" applyFill="1" applyBorder="1" applyProtection="1"/>
    <xf numFmtId="0" fontId="0" fillId="0" borderId="86" xfId="0" applyBorder="1" applyProtection="1"/>
    <xf numFmtId="0" fontId="4" fillId="0" borderId="0" xfId="0" applyFont="1" applyBorder="1" applyProtection="1"/>
    <xf numFmtId="0" fontId="5" fillId="0" borderId="13" xfId="0" quotePrefix="1" applyFont="1" applyFill="1" applyBorder="1" applyAlignment="1" applyProtection="1">
      <alignment horizontal="right"/>
    </xf>
    <xf numFmtId="0" fontId="5" fillId="0" borderId="104" xfId="0" applyFont="1" applyFill="1" applyBorder="1" applyProtection="1"/>
    <xf numFmtId="0" fontId="5" fillId="0" borderId="80" xfId="0" quotePrefix="1" applyFont="1" applyFill="1" applyBorder="1" applyAlignment="1" applyProtection="1">
      <alignment horizontal="right"/>
    </xf>
    <xf numFmtId="0" fontId="5" fillId="0" borderId="80" xfId="0" applyFont="1" applyFill="1" applyBorder="1" applyProtection="1"/>
    <xf numFmtId="0" fontId="5" fillId="0" borderId="30" xfId="0" applyFont="1" applyFill="1" applyBorder="1" applyAlignment="1" applyProtection="1">
      <alignment horizontal="center"/>
    </xf>
    <xf numFmtId="1" fontId="5" fillId="11" borderId="47" xfId="0" applyNumberFormat="1" applyFont="1" applyFill="1" applyBorder="1" applyAlignment="1" applyProtection="1">
      <alignment horizontal="center"/>
    </xf>
    <xf numFmtId="3" fontId="4" fillId="24" borderId="0" xfId="0" applyNumberFormat="1" applyFont="1" applyFill="1" applyBorder="1" applyProtection="1"/>
    <xf numFmtId="3" fontId="4" fillId="0" borderId="0" xfId="0" applyNumberFormat="1" applyFont="1" applyFill="1" applyBorder="1" applyAlignment="1" applyProtection="1">
      <alignment horizontal="center"/>
    </xf>
    <xf numFmtId="0" fontId="4" fillId="0" borderId="2" xfId="0" applyFont="1" applyFill="1" applyBorder="1" applyAlignment="1" applyProtection="1">
      <alignment horizontal="center" vertical="center" wrapText="1"/>
    </xf>
    <xf numFmtId="0" fontId="4" fillId="0" borderId="7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138"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xf>
    <xf numFmtId="0" fontId="4" fillId="0" borderId="138" xfId="0" applyFont="1" applyFill="1" applyBorder="1" applyAlignment="1" applyProtection="1">
      <alignment horizontal="center" vertical="center"/>
    </xf>
    <xf numFmtId="165" fontId="4" fillId="4" borderId="115" xfId="0" applyNumberFormat="1" applyFont="1" applyFill="1" applyBorder="1" applyProtection="1">
      <protection locked="0"/>
    </xf>
    <xf numFmtId="0" fontId="4" fillId="24" borderId="2" xfId="0" applyFont="1" applyFill="1" applyBorder="1" applyProtection="1">
      <protection locked="0"/>
    </xf>
    <xf numFmtId="0" fontId="4" fillId="0" borderId="43" xfId="0" applyFont="1" applyFill="1" applyBorder="1" applyProtection="1">
      <protection locked="0"/>
    </xf>
    <xf numFmtId="165" fontId="4" fillId="4" borderId="122" xfId="0" applyNumberFormat="1" applyFont="1" applyFill="1" applyBorder="1" applyProtection="1">
      <protection locked="0"/>
    </xf>
    <xf numFmtId="165" fontId="4" fillId="4" borderId="49" xfId="0" applyNumberFormat="1" applyFont="1" applyFill="1" applyBorder="1" applyProtection="1">
      <protection locked="0"/>
    </xf>
    <xf numFmtId="165" fontId="4" fillId="4" borderId="50" xfId="0" applyNumberFormat="1" applyFont="1" applyFill="1" applyBorder="1" applyProtection="1">
      <protection locked="0"/>
    </xf>
    <xf numFmtId="0" fontId="4" fillId="0" borderId="66" xfId="0" applyFont="1" applyBorder="1" applyAlignment="1" applyProtection="1">
      <alignment horizontal="right"/>
    </xf>
    <xf numFmtId="0" fontId="4" fillId="0" borderId="67" xfId="0" applyFont="1" applyBorder="1" applyAlignment="1" applyProtection="1">
      <alignment horizontal="right"/>
    </xf>
    <xf numFmtId="0" fontId="5" fillId="0" borderId="56" xfId="0" applyFont="1" applyBorder="1" applyAlignment="1" applyProtection="1">
      <alignment horizontal="left"/>
    </xf>
    <xf numFmtId="0" fontId="5" fillId="0" borderId="68" xfId="0" applyFont="1" applyBorder="1" applyAlignment="1" applyProtection="1">
      <alignment horizontal="center"/>
    </xf>
    <xf numFmtId="0" fontId="5" fillId="0" borderId="5" xfId="0" applyFont="1" applyFill="1" applyBorder="1" applyAlignment="1" applyProtection="1">
      <alignment vertical="center"/>
    </xf>
    <xf numFmtId="0" fontId="5" fillId="0" borderId="28" xfId="0" applyFont="1" applyFill="1" applyBorder="1" applyAlignment="1" applyProtection="1">
      <alignment horizontal="center" vertical="center"/>
    </xf>
    <xf numFmtId="0" fontId="4" fillId="0" borderId="8" xfId="0" applyFont="1" applyBorder="1" applyProtection="1"/>
    <xf numFmtId="0" fontId="5" fillId="0" borderId="28" xfId="0" applyFont="1" applyFill="1" applyBorder="1" applyAlignment="1" applyProtection="1">
      <alignment horizontal="center"/>
    </xf>
    <xf numFmtId="0" fontId="5" fillId="0" borderId="5" xfId="0" applyFont="1" applyFill="1" applyBorder="1" applyProtection="1"/>
    <xf numFmtId="0" fontId="5" fillId="0" borderId="42"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28" xfId="0" applyFont="1" applyFill="1" applyBorder="1" applyAlignment="1" applyProtection="1">
      <alignment horizontal="center" vertical="center"/>
    </xf>
    <xf numFmtId="0" fontId="5" fillId="0" borderId="0" xfId="0" applyFont="1" applyBorder="1" applyAlignment="1" applyProtection="1">
      <alignment vertical="center"/>
    </xf>
    <xf numFmtId="0" fontId="5" fillId="0" borderId="5" xfId="0" applyFont="1" applyBorder="1" applyAlignment="1" applyProtection="1">
      <alignment horizontal="center" vertical="center"/>
    </xf>
    <xf numFmtId="0" fontId="5" fillId="0" borderId="5" xfId="0" applyFont="1" applyBorder="1" applyAlignment="1" applyProtection="1">
      <alignment vertical="center"/>
    </xf>
    <xf numFmtId="0" fontId="5" fillId="0" borderId="3" xfId="0" applyFont="1" applyBorder="1" applyAlignment="1" applyProtection="1">
      <alignment vertical="center"/>
    </xf>
    <xf numFmtId="0" fontId="5" fillId="0" borderId="0" xfId="0" applyFont="1" applyBorder="1" applyProtection="1"/>
    <xf numFmtId="0" fontId="5" fillId="0" borderId="5" xfId="0" applyFont="1" applyBorder="1" applyAlignment="1" applyProtection="1">
      <alignment horizontal="center"/>
    </xf>
    <xf numFmtId="0" fontId="5" fillId="0" borderId="0" xfId="0" applyFont="1" applyBorder="1" applyAlignment="1" applyProtection="1">
      <alignment horizontal="left" vertical="center"/>
    </xf>
    <xf numFmtId="0" fontId="6" fillId="0" borderId="3" xfId="0" applyFont="1" applyBorder="1" applyAlignment="1" applyProtection="1">
      <alignment vertical="center"/>
    </xf>
    <xf numFmtId="0" fontId="6" fillId="0" borderId="5" xfId="0" applyFont="1" applyBorder="1" applyAlignment="1" applyProtection="1">
      <alignment horizontal="center" vertical="center"/>
    </xf>
    <xf numFmtId="0" fontId="3" fillId="0" borderId="5" xfId="0" applyFont="1" applyBorder="1" applyAlignment="1" applyProtection="1">
      <alignment horizontal="center" vertical="center"/>
    </xf>
    <xf numFmtId="0" fontId="4" fillId="0" borderId="2" xfId="0" applyFont="1" applyBorder="1" applyAlignment="1" applyProtection="1">
      <alignment horizontal="left" vertical="center"/>
    </xf>
    <xf numFmtId="0" fontId="4" fillId="0" borderId="5" xfId="0" applyFont="1" applyBorder="1" applyAlignment="1" applyProtection="1">
      <alignment horizontal="center" vertical="center"/>
    </xf>
    <xf numFmtId="0" fontId="5" fillId="0" borderId="3" xfId="0" applyFont="1" applyBorder="1" applyProtection="1"/>
    <xf numFmtId="0" fontId="4" fillId="0" borderId="3" xfId="0" applyFont="1" applyBorder="1" applyAlignment="1" applyProtection="1">
      <alignment horizontal="left" vertical="center"/>
    </xf>
    <xf numFmtId="0" fontId="4" fillId="0" borderId="21" xfId="0" applyFont="1" applyBorder="1" applyAlignment="1" applyProtection="1">
      <alignment vertical="center"/>
    </xf>
    <xf numFmtId="0" fontId="4" fillId="0" borderId="123" xfId="0" applyFont="1" applyBorder="1" applyProtection="1"/>
    <xf numFmtId="0" fontId="4" fillId="0" borderId="13" xfId="0" applyFont="1" applyBorder="1" applyAlignment="1" applyProtection="1">
      <alignment vertical="center"/>
    </xf>
    <xf numFmtId="0" fontId="4" fillId="0" borderId="3" xfId="0" applyFont="1" applyBorder="1" applyAlignment="1" applyProtection="1">
      <alignment vertical="center"/>
    </xf>
    <xf numFmtId="0" fontId="3" fillId="0" borderId="9" xfId="0" applyFont="1" applyBorder="1" applyAlignment="1" applyProtection="1">
      <alignment vertical="center"/>
    </xf>
    <xf numFmtId="0" fontId="3" fillId="0" borderId="26" xfId="0" applyFont="1" applyBorder="1" applyAlignment="1" applyProtection="1">
      <alignment vertical="center"/>
    </xf>
    <xf numFmtId="49" fontId="5" fillId="0" borderId="3" xfId="0" applyNumberFormat="1" applyFont="1" applyBorder="1" applyAlignment="1" applyProtection="1">
      <alignment vertical="center"/>
    </xf>
    <xf numFmtId="49" fontId="5" fillId="0" borderId="5" xfId="0" applyNumberFormat="1" applyFont="1" applyBorder="1" applyAlignment="1" applyProtection="1">
      <alignment horizontal="center" vertical="center"/>
    </xf>
    <xf numFmtId="49" fontId="5" fillId="0" borderId="0" xfId="0" applyNumberFormat="1" applyFont="1" applyBorder="1" applyAlignment="1" applyProtection="1">
      <alignment vertical="center"/>
    </xf>
    <xf numFmtId="49" fontId="5" fillId="0" borderId="3" xfId="0" applyNumberFormat="1" applyFont="1" applyBorder="1" applyAlignment="1" applyProtection="1">
      <alignment vertical="center" wrapText="1"/>
    </xf>
    <xf numFmtId="49" fontId="5" fillId="0" borderId="5" xfId="0" applyNumberFormat="1" applyFont="1" applyBorder="1" applyAlignment="1" applyProtection="1">
      <alignment horizontal="center" vertical="center" wrapText="1"/>
    </xf>
    <xf numFmtId="0" fontId="3" fillId="0" borderId="3" xfId="0" applyFont="1" applyBorder="1" applyAlignment="1" applyProtection="1">
      <alignment horizontal="left" vertical="center"/>
    </xf>
    <xf numFmtId="0" fontId="2" fillId="0" borderId="0" xfId="0" applyFont="1" applyBorder="1" applyProtection="1"/>
    <xf numFmtId="0" fontId="4" fillId="0" borderId="9" xfId="0" applyFont="1" applyBorder="1" applyAlignment="1" applyProtection="1">
      <alignment vertical="center"/>
    </xf>
    <xf numFmtId="49" fontId="4" fillId="0" borderId="27" xfId="0" applyNumberFormat="1" applyFont="1" applyBorder="1" applyProtection="1"/>
    <xf numFmtId="49" fontId="4" fillId="0" borderId="5" xfId="0" applyNumberFormat="1" applyFont="1" applyBorder="1" applyAlignment="1" applyProtection="1">
      <alignment horizontal="center"/>
    </xf>
    <xf numFmtId="0" fontId="4" fillId="0" borderId="5" xfId="0" applyFont="1" applyBorder="1" applyProtection="1"/>
    <xf numFmtId="0" fontId="3" fillId="0" borderId="3" xfId="0" applyFont="1" applyBorder="1" applyAlignment="1" applyProtection="1">
      <alignment vertical="center"/>
    </xf>
    <xf numFmtId="49" fontId="3" fillId="0" borderId="5" xfId="0" applyNumberFormat="1" applyFont="1" applyBorder="1" applyProtection="1"/>
    <xf numFmtId="49" fontId="3" fillId="0" borderId="3" xfId="0" applyNumberFormat="1" applyFont="1" applyBorder="1" applyAlignment="1" applyProtection="1">
      <alignment vertical="center"/>
    </xf>
    <xf numFmtId="49" fontId="3" fillId="0" borderId="5" xfId="0" applyNumberFormat="1" applyFont="1" applyBorder="1" applyAlignment="1" applyProtection="1">
      <alignment horizontal="center" vertical="center"/>
    </xf>
    <xf numFmtId="49" fontId="3" fillId="0" borderId="5" xfId="0" applyNumberFormat="1" applyFont="1" applyBorder="1" applyAlignment="1" applyProtection="1">
      <alignment vertical="center"/>
    </xf>
    <xf numFmtId="49" fontId="4" fillId="0" borderId="5" xfId="0" applyNumberFormat="1" applyFont="1" applyBorder="1" applyProtection="1"/>
    <xf numFmtId="49" fontId="4" fillId="0" borderId="5" xfId="0" applyNumberFormat="1" applyFont="1" applyBorder="1" applyAlignment="1" applyProtection="1">
      <alignment vertical="center"/>
    </xf>
    <xf numFmtId="49" fontId="4" fillId="0" borderId="5" xfId="0" applyNumberFormat="1" applyFont="1" applyBorder="1" applyAlignment="1" applyProtection="1">
      <alignment horizontal="center" vertical="center"/>
    </xf>
    <xf numFmtId="0" fontId="4" fillId="0" borderId="9" xfId="0" applyFont="1" applyBorder="1" applyProtection="1"/>
    <xf numFmtId="0" fontId="9" fillId="0" borderId="10" xfId="0" applyFont="1" applyBorder="1" applyProtection="1"/>
    <xf numFmtId="49" fontId="3" fillId="0" borderId="9" xfId="0" applyNumberFormat="1" applyFont="1" applyBorder="1" applyAlignment="1" applyProtection="1">
      <alignment vertical="center"/>
    </xf>
    <xf numFmtId="49" fontId="4" fillId="0" borderId="10" xfId="0" applyNumberFormat="1" applyFont="1" applyBorder="1" applyAlignment="1" applyProtection="1">
      <alignment vertical="center"/>
    </xf>
    <xf numFmtId="0" fontId="3" fillId="0" borderId="11" xfId="0" applyFont="1" applyBorder="1" applyProtection="1"/>
    <xf numFmtId="0" fontId="4" fillId="0" borderId="12" xfId="0" applyFont="1" applyBorder="1" applyProtection="1"/>
    <xf numFmtId="0" fontId="4" fillId="0" borderId="5" xfId="0" applyFont="1" applyBorder="1" applyAlignment="1" applyProtection="1">
      <alignment horizontal="center"/>
    </xf>
    <xf numFmtId="0" fontId="3" fillId="0" borderId="106" xfId="0" applyFont="1" applyBorder="1" applyProtection="1"/>
    <xf numFmtId="0" fontId="0" fillId="0" borderId="27" xfId="0" applyBorder="1" applyProtection="1"/>
    <xf numFmtId="0" fontId="0" fillId="0" borderId="6" xfId="0" applyBorder="1" applyAlignment="1" applyProtection="1">
      <alignment horizontal="center"/>
    </xf>
    <xf numFmtId="0" fontId="5" fillId="0" borderId="68" xfId="0" applyNumberFormat="1" applyFont="1" applyBorder="1" applyAlignment="1" applyProtection="1">
      <alignment horizontal="center"/>
    </xf>
    <xf numFmtId="49" fontId="5" fillId="0" borderId="68" xfId="0" applyNumberFormat="1" applyFont="1" applyBorder="1" applyAlignment="1" applyProtection="1">
      <alignment horizontal="center"/>
    </xf>
    <xf numFmtId="0" fontId="5" fillId="0" borderId="69" xfId="0" applyNumberFormat="1" applyFont="1" applyBorder="1" applyAlignment="1" applyProtection="1">
      <alignment horizontal="center"/>
    </xf>
    <xf numFmtId="0" fontId="5" fillId="0" borderId="71" xfId="0" applyFont="1" applyBorder="1" applyAlignment="1" applyProtection="1">
      <alignment vertical="center"/>
    </xf>
    <xf numFmtId="0" fontId="5" fillId="0" borderId="74" xfId="0" applyFont="1" applyBorder="1" applyProtection="1"/>
    <xf numFmtId="0" fontId="3" fillId="19" borderId="3" xfId="0" applyFont="1" applyFill="1" applyBorder="1" applyProtection="1"/>
    <xf numFmtId="0" fontId="4" fillId="19" borderId="2" xfId="0" applyFont="1" applyFill="1" applyBorder="1" applyProtection="1"/>
    <xf numFmtId="0" fontId="4" fillId="0" borderId="91" xfId="0" quotePrefix="1" applyFont="1" applyFill="1" applyBorder="1" applyAlignment="1" applyProtection="1">
      <alignment horizontal="right"/>
    </xf>
    <xf numFmtId="0" fontId="5" fillId="0" borderId="110" xfId="0" applyFont="1" applyFill="1" applyBorder="1" applyProtection="1"/>
    <xf numFmtId="0" fontId="5" fillId="0" borderId="111" xfId="0" applyFont="1" applyFill="1" applyBorder="1" applyProtection="1"/>
    <xf numFmtId="0" fontId="4" fillId="0" borderId="37" xfId="0" quotePrefix="1" applyFont="1" applyFill="1" applyBorder="1" applyAlignment="1" applyProtection="1">
      <alignment horizontal="right"/>
    </xf>
    <xf numFmtId="0" fontId="5" fillId="0" borderId="112" xfId="0" applyFont="1" applyFill="1" applyBorder="1" applyProtection="1"/>
    <xf numFmtId="0" fontId="5" fillId="0" borderId="15" xfId="0" applyFont="1" applyFill="1" applyBorder="1" applyProtection="1"/>
    <xf numFmtId="0" fontId="5" fillId="0" borderId="19" xfId="0" applyFont="1" applyFill="1" applyBorder="1" applyProtection="1"/>
    <xf numFmtId="0" fontId="4" fillId="0" borderId="30" xfId="0" quotePrefix="1" applyFont="1" applyFill="1" applyBorder="1" applyAlignment="1" applyProtection="1">
      <alignment horizontal="right"/>
    </xf>
    <xf numFmtId="0" fontId="4" fillId="0" borderId="51" xfId="0" quotePrefix="1" applyFont="1" applyFill="1" applyBorder="1" applyAlignment="1" applyProtection="1">
      <alignment horizontal="right"/>
    </xf>
    <xf numFmtId="0" fontId="3" fillId="0" borderId="3" xfId="0" applyFont="1" applyFill="1" applyBorder="1" applyProtection="1"/>
    <xf numFmtId="0" fontId="3" fillId="0" borderId="28" xfId="0" applyFont="1" applyFill="1" applyBorder="1" applyProtection="1"/>
    <xf numFmtId="0" fontId="3" fillId="0" borderId="21" xfId="0" applyFont="1" applyFill="1" applyBorder="1" applyProtection="1"/>
    <xf numFmtId="0" fontId="3" fillId="0" borderId="41" xfId="0" applyFont="1" applyFill="1" applyBorder="1" applyProtection="1"/>
    <xf numFmtId="0" fontId="3" fillId="0" borderId="114" xfId="0" applyFont="1" applyFill="1" applyBorder="1" applyProtection="1"/>
    <xf numFmtId="0" fontId="4" fillId="0" borderId="94" xfId="0" applyFont="1" applyBorder="1" applyProtection="1"/>
    <xf numFmtId="0" fontId="4" fillId="0" borderId="103" xfId="0" applyFont="1" applyBorder="1" applyProtection="1"/>
    <xf numFmtId="0" fontId="4" fillId="0" borderId="43" xfId="0" applyFont="1" applyBorder="1" applyProtection="1"/>
    <xf numFmtId="0" fontId="4" fillId="0" borderId="18" xfId="0" applyFont="1" applyBorder="1" applyProtection="1"/>
    <xf numFmtId="0" fontId="4" fillId="0" borderId="54" xfId="0" applyFont="1" applyBorder="1" applyProtection="1"/>
    <xf numFmtId="0" fontId="4" fillId="0" borderId="101" xfId="0" applyFont="1" applyBorder="1" applyProtection="1"/>
    <xf numFmtId="0" fontId="3" fillId="0" borderId="114" xfId="0" applyFont="1" applyBorder="1" applyProtection="1"/>
    <xf numFmtId="0" fontId="4" fillId="0" borderId="114" xfId="0" applyFont="1" applyBorder="1" applyProtection="1"/>
    <xf numFmtId="0" fontId="4" fillId="0" borderId="114" xfId="0" applyFont="1" applyFill="1" applyBorder="1" applyProtection="1"/>
    <xf numFmtId="0" fontId="5" fillId="0" borderId="75" xfId="0" applyFont="1" applyBorder="1" applyProtection="1"/>
    <xf numFmtId="3" fontId="4" fillId="21" borderId="5" xfId="0" applyNumberFormat="1" applyFont="1" applyFill="1" applyBorder="1" applyProtection="1">
      <protection locked="0"/>
    </xf>
    <xf numFmtId="3" fontId="4" fillId="21" borderId="63" xfId="0" applyNumberFormat="1" applyFont="1" applyFill="1" applyBorder="1" applyProtection="1">
      <protection locked="0"/>
    </xf>
    <xf numFmtId="0" fontId="4" fillId="0" borderId="33" xfId="0" applyFont="1" applyBorder="1" applyProtection="1">
      <protection locked="0"/>
    </xf>
    <xf numFmtId="0" fontId="5" fillId="0" borderId="7" xfId="0" applyFont="1" applyBorder="1" applyAlignment="1" applyProtection="1">
      <alignment vertical="center"/>
    </xf>
    <xf numFmtId="0" fontId="2" fillId="0" borderId="3" xfId="0" applyFont="1" applyFill="1" applyBorder="1" applyAlignment="1" applyProtection="1">
      <alignment horizontal="center" vertical="center"/>
    </xf>
    <xf numFmtId="0" fontId="0" fillId="0" borderId="2" xfId="0" applyBorder="1" applyAlignment="1" applyProtection="1">
      <alignment horizontal="center" vertical="center"/>
    </xf>
    <xf numFmtId="0" fontId="5" fillId="19" borderId="5"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19" borderId="63" xfId="0" applyFont="1" applyFill="1" applyBorder="1" applyAlignment="1" applyProtection="1">
      <alignment horizontal="center" vertical="center"/>
    </xf>
    <xf numFmtId="0" fontId="6" fillId="19" borderId="21" xfId="0" applyFont="1" applyFill="1" applyBorder="1" applyProtection="1"/>
    <xf numFmtId="0" fontId="0" fillId="19" borderId="34" xfId="0" applyFill="1" applyBorder="1" applyProtection="1"/>
    <xf numFmtId="0" fontId="0" fillId="19" borderId="113" xfId="0" applyFill="1" applyBorder="1" applyProtection="1"/>
    <xf numFmtId="0" fontId="0" fillId="0" borderId="33" xfId="0" applyBorder="1" applyAlignment="1" applyProtection="1">
      <alignment horizontal="center" vertical="center"/>
    </xf>
    <xf numFmtId="0" fontId="0" fillId="0" borderId="113" xfId="0" applyBorder="1" applyAlignment="1" applyProtection="1">
      <alignment horizontal="center" vertical="center"/>
    </xf>
    <xf numFmtId="0" fontId="0" fillId="0" borderId="135" xfId="0" applyBorder="1" applyAlignment="1" applyProtection="1">
      <alignment horizontal="center" vertical="center"/>
    </xf>
    <xf numFmtId="0" fontId="5" fillId="0" borderId="37" xfId="0" quotePrefix="1" applyFont="1" applyFill="1" applyBorder="1" applyAlignment="1" applyProtection="1">
      <alignment horizontal="right"/>
    </xf>
    <xf numFmtId="0" fontId="5" fillId="0" borderId="20" xfId="0" applyFont="1" applyFill="1" applyBorder="1" applyProtection="1"/>
    <xf numFmtId="0" fontId="5" fillId="0" borderId="55" xfId="0" applyFont="1" applyFill="1" applyBorder="1" applyProtection="1"/>
    <xf numFmtId="0" fontId="5" fillId="0" borderId="144" xfId="0" applyFont="1" applyFill="1" applyBorder="1" applyProtection="1"/>
    <xf numFmtId="0" fontId="5" fillId="0" borderId="145" xfId="0" applyFont="1" applyFill="1" applyBorder="1" applyProtection="1"/>
    <xf numFmtId="0" fontId="5" fillId="0" borderId="146" xfId="0" quotePrefix="1" applyFont="1" applyFill="1" applyBorder="1" applyAlignment="1" applyProtection="1">
      <alignment horizontal="right"/>
    </xf>
    <xf numFmtId="0" fontId="5" fillId="0" borderId="147" xfId="0" applyFont="1" applyFill="1" applyBorder="1" applyProtection="1"/>
    <xf numFmtId="0" fontId="5" fillId="0" borderId="148" xfId="0" applyFont="1" applyFill="1" applyBorder="1" applyProtection="1"/>
    <xf numFmtId="0" fontId="5" fillId="0" borderId="151" xfId="0" quotePrefix="1" applyFont="1" applyFill="1" applyBorder="1" applyAlignment="1" applyProtection="1">
      <alignment horizontal="right"/>
    </xf>
    <xf numFmtId="0" fontId="5" fillId="0" borderId="152" xfId="0" applyFont="1" applyFill="1" applyBorder="1" applyProtection="1"/>
    <xf numFmtId="0" fontId="5" fillId="0" borderId="153" xfId="0" applyFont="1" applyFill="1" applyBorder="1" applyProtection="1"/>
    <xf numFmtId="0" fontId="5" fillId="0" borderId="51" xfId="0" quotePrefix="1" applyFont="1" applyFill="1" applyBorder="1" applyAlignment="1" applyProtection="1">
      <alignment horizontal="right"/>
    </xf>
    <xf numFmtId="0" fontId="5" fillId="0" borderId="136" xfId="0" applyFont="1" applyFill="1" applyBorder="1" applyProtection="1"/>
    <xf numFmtId="0" fontId="5" fillId="0" borderId="141" xfId="0" applyFont="1" applyFill="1" applyBorder="1" applyProtection="1"/>
    <xf numFmtId="0" fontId="5" fillId="0" borderId="162" xfId="0" quotePrefix="1" applyFont="1" applyFill="1" applyBorder="1" applyAlignment="1" applyProtection="1">
      <alignment horizontal="right"/>
    </xf>
    <xf numFmtId="0" fontId="5" fillId="0" borderId="163" xfId="0" applyFont="1" applyFill="1" applyBorder="1" applyProtection="1"/>
    <xf numFmtId="0" fontId="5" fillId="0" borderId="150" xfId="0" applyFont="1" applyFill="1" applyBorder="1" applyProtection="1"/>
    <xf numFmtId="0" fontId="5" fillId="0" borderId="165" xfId="0" quotePrefix="1" applyFont="1" applyFill="1" applyBorder="1" applyAlignment="1" applyProtection="1">
      <alignment horizontal="right"/>
    </xf>
    <xf numFmtId="0" fontId="5" fillId="0" borderId="166" xfId="0" applyFont="1" applyFill="1" applyBorder="1" applyProtection="1"/>
    <xf numFmtId="0" fontId="5" fillId="0" borderId="167" xfId="0" applyFont="1" applyFill="1" applyBorder="1" applyProtection="1"/>
    <xf numFmtId="0" fontId="0" fillId="19" borderId="1" xfId="0" applyFill="1" applyBorder="1" applyProtection="1"/>
    <xf numFmtId="0" fontId="0" fillId="19" borderId="41" xfId="0" applyFill="1" applyBorder="1" applyProtection="1"/>
    <xf numFmtId="0" fontId="0" fillId="0" borderId="21" xfId="0" applyBorder="1" applyAlignment="1" applyProtection="1">
      <alignment horizontal="center" vertical="center"/>
    </xf>
    <xf numFmtId="0" fontId="0" fillId="0" borderId="41" xfId="0" applyBorder="1" applyAlignment="1" applyProtection="1">
      <alignment horizontal="center" vertical="center"/>
    </xf>
    <xf numFmtId="0" fontId="5" fillId="19" borderId="91" xfId="0" quotePrefix="1" applyFont="1" applyFill="1" applyBorder="1" applyAlignment="1" applyProtection="1">
      <alignment horizontal="right"/>
    </xf>
    <xf numFmtId="0" fontId="5" fillId="19" borderId="92" xfId="0" applyFont="1" applyFill="1" applyBorder="1" applyProtection="1"/>
    <xf numFmtId="0" fontId="0" fillId="19" borderId="110" xfId="0" applyFill="1" applyBorder="1" applyProtection="1"/>
    <xf numFmtId="0" fontId="0" fillId="0" borderId="91" xfId="0" applyFill="1" applyBorder="1" applyAlignment="1" applyProtection="1">
      <alignment horizontal="right"/>
    </xf>
    <xf numFmtId="0" fontId="0" fillId="0" borderId="110" xfId="0" applyFill="1" applyBorder="1" applyAlignment="1" applyProtection="1">
      <alignment horizontal="right"/>
    </xf>
    <xf numFmtId="0" fontId="5" fillId="0" borderId="104" xfId="0" applyFont="1" applyBorder="1" applyAlignment="1" applyProtection="1">
      <alignment vertical="center"/>
    </xf>
    <xf numFmtId="0" fontId="5" fillId="0" borderId="79" xfId="0" quotePrefix="1" applyFont="1" applyFill="1" applyBorder="1" applyAlignment="1" applyProtection="1">
      <alignment horizontal="right"/>
    </xf>
    <xf numFmtId="0" fontId="5" fillId="0" borderId="156" xfId="0" applyFont="1" applyFill="1" applyBorder="1" applyProtection="1"/>
    <xf numFmtId="0" fontId="5" fillId="0" borderId="157" xfId="0" applyFont="1" applyFill="1" applyBorder="1" applyProtection="1"/>
    <xf numFmtId="0" fontId="5" fillId="0" borderId="74" xfId="0" applyFont="1" applyBorder="1" applyAlignment="1" applyProtection="1">
      <alignment vertical="center"/>
    </xf>
    <xf numFmtId="0" fontId="11" fillId="0" borderId="3" xfId="0" applyFont="1" applyFill="1" applyBorder="1" applyAlignment="1" applyProtection="1">
      <alignment vertical="center"/>
    </xf>
    <xf numFmtId="0" fontId="2" fillId="0" borderId="21" xfId="0" applyFont="1" applyFill="1" applyBorder="1" applyAlignment="1" applyProtection="1">
      <alignment horizontal="center" vertical="center"/>
    </xf>
    <xf numFmtId="0" fontId="0" fillId="0" borderId="1" xfId="0" applyBorder="1" applyAlignment="1" applyProtection="1">
      <alignment horizontal="center" vertical="center"/>
    </xf>
    <xf numFmtId="0" fontId="5" fillId="19" borderId="6" xfId="0" applyFont="1" applyFill="1" applyBorder="1" applyAlignment="1" applyProtection="1">
      <alignment horizontal="center" vertical="center"/>
    </xf>
    <xf numFmtId="0" fontId="5" fillId="0" borderId="137" xfId="0" applyFont="1" applyBorder="1" applyAlignment="1" applyProtection="1">
      <alignment vertical="center"/>
    </xf>
    <xf numFmtId="0" fontId="6" fillId="0" borderId="3" xfId="0" applyFont="1" applyFill="1" applyBorder="1" applyProtection="1"/>
    <xf numFmtId="0" fontId="6" fillId="0" borderId="1" xfId="0" applyFont="1" applyFill="1" applyBorder="1" applyProtection="1"/>
    <xf numFmtId="0" fontId="0" fillId="0" borderId="44" xfId="0" applyBorder="1" applyProtection="1"/>
    <xf numFmtId="0" fontId="0" fillId="0" borderId="76" xfId="0" applyBorder="1" applyProtection="1"/>
    <xf numFmtId="0" fontId="5" fillId="0" borderId="21" xfId="0" quotePrefix="1" applyFont="1" applyFill="1" applyBorder="1" applyAlignment="1" applyProtection="1">
      <alignment horizontal="right"/>
    </xf>
    <xf numFmtId="0" fontId="5" fillId="0" borderId="41" xfId="0" applyFont="1" applyFill="1" applyBorder="1" applyProtection="1"/>
    <xf numFmtId="0" fontId="5" fillId="0" borderId="3" xfId="0" quotePrefix="1" applyFont="1" applyFill="1" applyBorder="1" applyAlignment="1" applyProtection="1">
      <alignment horizontal="left"/>
    </xf>
    <xf numFmtId="0" fontId="5" fillId="0" borderId="2" xfId="0" applyFont="1" applyFill="1" applyBorder="1" applyProtection="1"/>
    <xf numFmtId="0" fontId="6" fillId="0" borderId="2" xfId="0" applyFont="1" applyFill="1" applyBorder="1" applyProtection="1"/>
    <xf numFmtId="0" fontId="0" fillId="0" borderId="77" xfId="0" applyBorder="1" applyProtection="1"/>
    <xf numFmtId="0" fontId="5" fillId="0" borderId="57" xfId="0" applyFont="1" applyFill="1" applyBorder="1" applyProtection="1"/>
    <xf numFmtId="0" fontId="5" fillId="0" borderId="58" xfId="0" applyFont="1" applyFill="1" applyBorder="1" applyProtection="1"/>
    <xf numFmtId="0" fontId="5" fillId="0" borderId="4" xfId="0" quotePrefix="1" applyFont="1" applyFill="1" applyBorder="1" applyAlignment="1" applyProtection="1">
      <alignment horizontal="right"/>
    </xf>
    <xf numFmtId="0" fontId="6" fillId="0" borderId="21" xfId="0" applyFont="1" applyFill="1" applyBorder="1" applyProtection="1"/>
    <xf numFmtId="0" fontId="0" fillId="0" borderId="41" xfId="0" applyBorder="1" applyProtection="1"/>
    <xf numFmtId="0" fontId="0" fillId="0" borderId="106" xfId="0" applyBorder="1" applyAlignment="1" applyProtection="1">
      <alignment horizontal="center" vertical="center"/>
    </xf>
    <xf numFmtId="0" fontId="0" fillId="0" borderId="142" xfId="0" applyBorder="1" applyAlignment="1" applyProtection="1">
      <alignment horizontal="center" vertical="center"/>
    </xf>
    <xf numFmtId="0" fontId="5" fillId="0" borderId="14" xfId="0" applyFont="1" applyFill="1" applyBorder="1" applyProtection="1"/>
    <xf numFmtId="0" fontId="5" fillId="0" borderId="1" xfId="0" applyFont="1" applyFill="1" applyBorder="1" applyProtection="1"/>
    <xf numFmtId="0" fontId="0" fillId="0" borderId="28" xfId="0" applyBorder="1" applyAlignment="1" applyProtection="1">
      <alignment horizontal="right"/>
    </xf>
    <xf numFmtId="0" fontId="5" fillId="0" borderId="51" xfId="0" applyFont="1" applyFill="1" applyBorder="1" applyProtection="1"/>
    <xf numFmtId="0" fontId="0" fillId="0" borderId="4" xfId="0" applyBorder="1" applyProtection="1"/>
    <xf numFmtId="0" fontId="5" fillId="0" borderId="1" xfId="0" applyFont="1" applyBorder="1" applyAlignment="1" applyProtection="1">
      <alignment vertical="top"/>
    </xf>
    <xf numFmtId="0" fontId="2" fillId="0" borderId="51" xfId="0" applyFont="1" applyFill="1" applyBorder="1" applyAlignment="1" applyProtection="1">
      <alignment horizontal="center" vertical="center"/>
    </xf>
    <xf numFmtId="0" fontId="0" fillId="0" borderId="4" xfId="0" applyBorder="1" applyAlignment="1" applyProtection="1">
      <alignment horizontal="center" vertical="center"/>
    </xf>
    <xf numFmtId="0" fontId="5" fillId="0" borderId="51" xfId="0" applyFont="1" applyBorder="1" applyAlignment="1" applyProtection="1">
      <alignment horizontal="center" vertical="center"/>
    </xf>
    <xf numFmtId="0" fontId="5" fillId="0" borderId="58" xfId="0" applyFont="1" applyBorder="1" applyAlignment="1" applyProtection="1">
      <alignment horizontal="center" vertical="center"/>
    </xf>
    <xf numFmtId="0" fontId="3" fillId="0" borderId="21" xfId="0" applyFont="1" applyFill="1" applyBorder="1" applyAlignment="1" applyProtection="1">
      <alignment horizontal="left"/>
    </xf>
    <xf numFmtId="0" fontId="5" fillId="0" borderId="1" xfId="0" quotePrefix="1" applyFont="1" applyFill="1" applyBorder="1" applyAlignment="1" applyProtection="1">
      <alignment horizontal="right"/>
    </xf>
    <xf numFmtId="0" fontId="5" fillId="0" borderId="4" xfId="0" applyFont="1" applyFill="1" applyBorder="1" applyProtection="1"/>
    <xf numFmtId="0" fontId="4" fillId="0" borderId="1" xfId="0" applyFont="1" applyFill="1" applyBorder="1" applyAlignment="1" applyProtection="1">
      <alignment horizontal="right"/>
    </xf>
    <xf numFmtId="0" fontId="0" fillId="0" borderId="78" xfId="0" applyFill="1" applyBorder="1" applyAlignment="1" applyProtection="1">
      <alignment horizontal="right"/>
    </xf>
    <xf numFmtId="0" fontId="5" fillId="0" borderId="75" xfId="0" applyFont="1" applyBorder="1" applyAlignment="1" applyProtection="1">
      <alignment vertical="center"/>
    </xf>
    <xf numFmtId="0" fontId="3" fillId="0" borderId="87" xfId="0" applyFont="1" applyFill="1" applyBorder="1" applyAlignment="1" applyProtection="1">
      <alignment vertical="center"/>
    </xf>
    <xf numFmtId="0" fontId="0" fillId="0" borderId="93" xfId="0" applyBorder="1" applyAlignment="1" applyProtection="1">
      <alignment vertical="center"/>
    </xf>
    <xf numFmtId="0" fontId="5" fillId="0" borderId="7" xfId="0" applyFont="1" applyBorder="1" applyProtection="1"/>
    <xf numFmtId="3" fontId="16" fillId="0" borderId="21" xfId="0" applyNumberFormat="1" applyFont="1" applyFill="1" applyBorder="1" applyAlignment="1" applyProtection="1">
      <alignment vertical="center"/>
    </xf>
    <xf numFmtId="3" fontId="8" fillId="0" borderId="1" xfId="0" applyNumberFormat="1" applyFont="1" applyFill="1" applyBorder="1" applyAlignment="1" applyProtection="1">
      <alignment vertical="center"/>
    </xf>
    <xf numFmtId="0" fontId="0" fillId="0" borderId="1" xfId="0" applyBorder="1" applyAlignment="1" applyProtection="1">
      <alignment vertical="center"/>
    </xf>
    <xf numFmtId="0" fontId="5" fillId="0" borderId="1" xfId="0" applyFont="1" applyBorder="1" applyAlignment="1" applyProtection="1">
      <alignment horizontal="center" vertical="center"/>
    </xf>
    <xf numFmtId="0" fontId="5" fillId="0" borderId="0" xfId="0" applyFont="1" applyBorder="1" applyAlignment="1" applyProtection="1">
      <alignment horizontal="center"/>
    </xf>
    <xf numFmtId="0" fontId="5" fillId="0" borderId="13" xfId="0" applyFont="1" applyFill="1" applyBorder="1" applyAlignment="1" applyProtection="1">
      <alignment horizontal="right"/>
    </xf>
    <xf numFmtId="0" fontId="4" fillId="0" borderId="63" xfId="0" applyFont="1" applyBorder="1" applyAlignment="1" applyProtection="1">
      <alignment horizontal="center" vertical="center"/>
    </xf>
    <xf numFmtId="0" fontId="5" fillId="0" borderId="74" xfId="0" applyFont="1" applyBorder="1" applyAlignment="1" applyProtection="1"/>
    <xf numFmtId="0" fontId="5" fillId="0" borderId="1" xfId="0" applyFont="1" applyFill="1" applyBorder="1" applyAlignment="1" applyProtection="1">
      <alignment vertical="center"/>
    </xf>
    <xf numFmtId="0" fontId="5" fillId="0" borderId="4" xfId="0" applyFont="1" applyBorder="1" applyAlignment="1" applyProtection="1">
      <alignment horizontal="center"/>
    </xf>
    <xf numFmtId="0" fontId="5" fillId="0" borderId="7" xfId="0" applyFont="1" applyBorder="1" applyAlignment="1" applyProtection="1"/>
    <xf numFmtId="0" fontId="5" fillId="0" borderId="7" xfId="2" applyFont="1" applyBorder="1" applyAlignment="1" applyProtection="1">
      <alignment vertical="center"/>
    </xf>
    <xf numFmtId="0" fontId="3" fillId="0" borderId="3" xfId="2" applyFont="1" applyFill="1" applyBorder="1" applyAlignment="1" applyProtection="1">
      <alignment vertical="center"/>
    </xf>
    <xf numFmtId="0" fontId="4" fillId="0" borderId="2" xfId="2" applyFont="1" applyFill="1" applyBorder="1" applyAlignment="1" applyProtection="1">
      <alignment vertical="center"/>
    </xf>
    <xf numFmtId="0" fontId="5" fillId="0" borderId="28" xfId="2" applyFont="1" applyBorder="1" applyAlignment="1" applyProtection="1">
      <alignment horizontal="center" vertical="center"/>
    </xf>
    <xf numFmtId="0" fontId="5" fillId="0" borderId="74" xfId="2" applyFont="1" applyBorder="1" applyAlignment="1" applyProtection="1">
      <alignment vertical="center"/>
    </xf>
    <xf numFmtId="0" fontId="27" fillId="0" borderId="29" xfId="2" applyBorder="1" applyAlignment="1" applyProtection="1">
      <alignment horizontal="right"/>
    </xf>
    <xf numFmtId="0" fontId="5" fillId="0" borderId="15" xfId="2" applyFont="1" applyFill="1" applyBorder="1" applyProtection="1"/>
    <xf numFmtId="0" fontId="27" fillId="0" borderId="15" xfId="2" applyBorder="1" applyProtection="1"/>
    <xf numFmtId="0" fontId="5" fillId="0" borderId="111" xfId="2" applyFont="1" applyFill="1" applyBorder="1" applyAlignment="1" applyProtection="1">
      <alignment horizontal="center"/>
    </xf>
    <xf numFmtId="0" fontId="5" fillId="0" borderId="75" xfId="2" applyFont="1" applyBorder="1" applyAlignment="1" applyProtection="1">
      <alignment vertical="center"/>
    </xf>
    <xf numFmtId="0" fontId="27" fillId="0" borderId="80" xfId="2" applyBorder="1" applyAlignment="1" applyProtection="1">
      <alignment horizontal="right"/>
    </xf>
    <xf numFmtId="0" fontId="5" fillId="0" borderId="80" xfId="2" applyFont="1" applyFill="1" applyBorder="1" applyProtection="1"/>
    <xf numFmtId="0" fontId="27" fillId="0" borderId="80" xfId="2" applyBorder="1" applyProtection="1"/>
    <xf numFmtId="0" fontId="5" fillId="0" borderId="80" xfId="2" applyFont="1" applyFill="1" applyBorder="1" applyAlignment="1" applyProtection="1">
      <alignment horizontal="center"/>
    </xf>
    <xf numFmtId="0" fontId="4" fillId="0" borderId="29" xfId="0" applyFont="1" applyFill="1" applyBorder="1" applyAlignment="1" applyProtection="1"/>
    <xf numFmtId="0" fontId="2" fillId="0" borderId="2" xfId="0" applyFont="1" applyBorder="1" applyProtection="1"/>
    <xf numFmtId="0" fontId="12" fillId="2" borderId="99" xfId="0" applyNumberFormat="1" applyFont="1" applyFill="1" applyBorder="1" applyAlignment="1" applyProtection="1">
      <alignment horizontal="right" wrapText="1"/>
      <protection locked="0"/>
    </xf>
    <xf numFmtId="0" fontId="12" fillId="2" borderId="100" xfId="0" applyNumberFormat="1" applyFont="1" applyFill="1" applyBorder="1" applyAlignment="1" applyProtection="1">
      <alignment horizontal="right" wrapText="1"/>
      <protection locked="0"/>
    </xf>
    <xf numFmtId="0" fontId="4" fillId="2" borderId="84" xfId="0" applyNumberFormat="1" applyFont="1" applyFill="1" applyBorder="1" applyAlignment="1" applyProtection="1">
      <alignment horizontal="right"/>
      <protection locked="0"/>
    </xf>
    <xf numFmtId="0" fontId="4" fillId="0" borderId="104" xfId="0" applyFont="1" applyBorder="1" applyProtection="1"/>
    <xf numFmtId="0" fontId="5" fillId="0" borderId="0" xfId="0" applyFont="1" applyProtection="1"/>
    <xf numFmtId="0" fontId="0" fillId="16" borderId="44" xfId="0" applyFill="1" applyBorder="1" applyAlignment="1" applyProtection="1">
      <alignment horizontal="right"/>
      <protection locked="0"/>
    </xf>
    <xf numFmtId="0" fontId="0" fillId="16" borderId="76" xfId="0" applyFill="1" applyBorder="1" applyAlignment="1" applyProtection="1">
      <alignment horizontal="right"/>
      <protection locked="0"/>
    </xf>
    <xf numFmtId="0" fontId="0" fillId="16" borderId="99" xfId="0" applyFill="1" applyBorder="1" applyAlignment="1" applyProtection="1">
      <alignment horizontal="right"/>
      <protection locked="0"/>
    </xf>
    <xf numFmtId="0" fontId="0" fillId="16" borderId="100" xfId="0" applyFill="1" applyBorder="1" applyAlignment="1" applyProtection="1">
      <alignment horizontal="right"/>
      <protection locked="0"/>
    </xf>
    <xf numFmtId="0" fontId="0" fillId="16" borderId="84" xfId="0" applyFill="1" applyBorder="1" applyAlignment="1" applyProtection="1">
      <alignment horizontal="right"/>
      <protection locked="0"/>
    </xf>
    <xf numFmtId="0" fontId="0" fillId="16" borderId="76" xfId="0" applyFill="1" applyBorder="1" applyAlignment="1" applyProtection="1">
      <alignment horizontal="center" vertical="center"/>
      <protection locked="0"/>
    </xf>
    <xf numFmtId="0" fontId="0" fillId="16" borderId="84" xfId="0" applyFill="1" applyBorder="1" applyAlignment="1" applyProtection="1">
      <alignment horizontal="center" vertical="center"/>
      <protection locked="0"/>
    </xf>
    <xf numFmtId="0" fontId="0" fillId="16" borderId="99" xfId="0" applyFill="1" applyBorder="1" applyProtection="1">
      <protection locked="0"/>
    </xf>
    <xf numFmtId="0" fontId="0" fillId="16" borderId="9" xfId="0" applyFill="1" applyBorder="1" applyAlignment="1" applyProtection="1">
      <alignment horizontal="right"/>
      <protection locked="0"/>
    </xf>
    <xf numFmtId="0" fontId="0" fillId="16" borderId="98" xfId="0" applyFill="1" applyBorder="1" applyAlignment="1" applyProtection="1">
      <alignment horizontal="right"/>
      <protection locked="0"/>
    </xf>
    <xf numFmtId="0" fontId="0" fillId="16" borderId="120" xfId="0" applyFill="1" applyBorder="1" applyAlignment="1" applyProtection="1">
      <alignment horizontal="right"/>
      <protection locked="0"/>
    </xf>
    <xf numFmtId="0" fontId="0" fillId="16" borderId="96" xfId="0" applyFill="1" applyBorder="1" applyAlignment="1" applyProtection="1">
      <alignment horizontal="center"/>
      <protection locked="0"/>
    </xf>
    <xf numFmtId="0" fontId="0" fillId="16" borderId="52" xfId="0" applyFill="1" applyBorder="1" applyAlignment="1" applyProtection="1">
      <alignment horizontal="center"/>
      <protection locked="0"/>
    </xf>
    <xf numFmtId="0" fontId="5" fillId="16" borderId="140" xfId="0" applyFont="1" applyFill="1" applyBorder="1" applyAlignment="1" applyProtection="1">
      <alignment horizontal="right"/>
      <protection locked="0"/>
    </xf>
    <xf numFmtId="0" fontId="0" fillId="16" borderId="141" xfId="0" applyFill="1" applyBorder="1" applyAlignment="1" applyProtection="1">
      <alignment horizontal="right"/>
      <protection locked="0"/>
    </xf>
    <xf numFmtId="0" fontId="5" fillId="16" borderId="52" xfId="0" applyFont="1" applyFill="1" applyBorder="1" applyAlignment="1" applyProtection="1">
      <alignment horizontal="right"/>
      <protection locked="0"/>
    </xf>
    <xf numFmtId="0" fontId="5" fillId="16" borderId="17" xfId="0" applyFont="1" applyFill="1" applyBorder="1" applyAlignment="1" applyProtection="1">
      <alignment horizontal="right"/>
      <protection locked="0"/>
    </xf>
    <xf numFmtId="0" fontId="5" fillId="16" borderId="53" xfId="0" applyFont="1" applyFill="1" applyBorder="1" applyAlignment="1" applyProtection="1">
      <alignment horizontal="right"/>
      <protection locked="0"/>
    </xf>
    <xf numFmtId="0" fontId="0" fillId="16" borderId="59" xfId="0" applyFill="1" applyBorder="1" applyAlignment="1" applyProtection="1">
      <alignment horizontal="right"/>
      <protection locked="0"/>
    </xf>
    <xf numFmtId="0" fontId="4" fillId="16" borderId="52" xfId="0" applyFont="1" applyFill="1" applyBorder="1" applyAlignment="1" applyProtection="1">
      <alignment horizontal="right"/>
      <protection locked="0"/>
    </xf>
    <xf numFmtId="0" fontId="4" fillId="16" borderId="22" xfId="0" applyFont="1" applyFill="1" applyBorder="1" applyAlignment="1" applyProtection="1">
      <alignment horizontal="right"/>
      <protection locked="0"/>
    </xf>
    <xf numFmtId="0" fontId="0" fillId="16" borderId="85" xfId="0" applyFill="1" applyBorder="1" applyAlignment="1" applyProtection="1">
      <alignment horizontal="right"/>
      <protection locked="0"/>
    </xf>
    <xf numFmtId="0" fontId="0" fillId="16" borderId="174" xfId="0" applyFill="1" applyBorder="1" applyAlignment="1" applyProtection="1">
      <alignment horizontal="left" wrapText="1"/>
      <protection locked="0"/>
    </xf>
    <xf numFmtId="0" fontId="0" fillId="16" borderId="164" xfId="0" applyFill="1" applyBorder="1" applyAlignment="1" applyProtection="1">
      <alignment horizontal="left" wrapText="1"/>
      <protection locked="0"/>
    </xf>
    <xf numFmtId="0" fontId="0" fillId="16" borderId="175" xfId="0" applyFill="1" applyBorder="1" applyAlignment="1" applyProtection="1">
      <alignment horizontal="left" wrapText="1"/>
      <protection locked="0"/>
    </xf>
    <xf numFmtId="0" fontId="9" fillId="16" borderId="149" xfId="0" applyFont="1" applyFill="1" applyBorder="1" applyAlignment="1" applyProtection="1">
      <alignment horizontal="right"/>
      <protection locked="0"/>
    </xf>
    <xf numFmtId="0" fontId="0" fillId="16" borderId="150" xfId="0" applyFill="1" applyBorder="1" applyAlignment="1" applyProtection="1">
      <alignment horizontal="right"/>
      <protection locked="0"/>
    </xf>
    <xf numFmtId="0" fontId="0" fillId="16" borderId="154" xfId="0" applyFill="1" applyBorder="1" applyAlignment="1" applyProtection="1">
      <alignment horizontal="right"/>
      <protection locked="0"/>
    </xf>
    <xf numFmtId="0" fontId="0" fillId="16" borderId="155" xfId="0" applyFill="1" applyBorder="1" applyAlignment="1" applyProtection="1">
      <alignment horizontal="right"/>
      <protection locked="0"/>
    </xf>
    <xf numFmtId="0" fontId="0" fillId="16" borderId="54" xfId="0" applyFill="1" applyBorder="1" applyAlignment="1" applyProtection="1">
      <alignment horizontal="right"/>
      <protection locked="0"/>
    </xf>
    <xf numFmtId="0" fontId="0" fillId="16" borderId="55" xfId="0" applyFill="1" applyBorder="1" applyAlignment="1" applyProtection="1">
      <alignment horizontal="right"/>
      <protection locked="0"/>
    </xf>
    <xf numFmtId="0" fontId="0" fillId="16" borderId="149" xfId="0" applyFill="1" applyBorder="1" applyAlignment="1" applyProtection="1">
      <alignment horizontal="right"/>
      <protection locked="0"/>
    </xf>
    <xf numFmtId="0" fontId="0" fillId="16" borderId="84" xfId="0" applyFill="1" applyBorder="1" applyAlignment="1" applyProtection="1">
      <alignment horizontal="right" vertical="center"/>
      <protection locked="0"/>
    </xf>
    <xf numFmtId="0" fontId="0" fillId="16" borderId="149" xfId="0" applyFill="1" applyBorder="1" applyAlignment="1" applyProtection="1">
      <alignment horizontal="right" vertical="center"/>
      <protection locked="0"/>
    </xf>
    <xf numFmtId="0" fontId="0" fillId="16" borderId="161" xfId="0" applyFill="1" applyBorder="1" applyAlignment="1" applyProtection="1">
      <alignment horizontal="right" vertical="center"/>
      <protection locked="0"/>
    </xf>
    <xf numFmtId="0" fontId="0" fillId="16" borderId="94" xfId="0" applyFill="1" applyBorder="1" applyAlignment="1" applyProtection="1">
      <alignment horizontal="right" vertical="center"/>
      <protection locked="0"/>
    </xf>
    <xf numFmtId="0" fontId="0" fillId="16" borderId="100" xfId="0" applyFill="1" applyBorder="1" applyAlignment="1" applyProtection="1">
      <alignment horizontal="right" vertical="center"/>
      <protection locked="0"/>
    </xf>
    <xf numFmtId="0" fontId="0" fillId="16" borderId="168" xfId="0" applyFill="1" applyBorder="1" applyAlignment="1" applyProtection="1">
      <alignment horizontal="right" vertical="center"/>
      <protection locked="0"/>
    </xf>
    <xf numFmtId="0" fontId="0" fillId="16" borderId="169" xfId="0" applyFill="1" applyBorder="1" applyAlignment="1" applyProtection="1">
      <alignment horizontal="right" vertical="center"/>
      <protection locked="0"/>
    </xf>
    <xf numFmtId="0" fontId="9" fillId="16" borderId="140" xfId="0" applyFont="1" applyFill="1" applyBorder="1" applyAlignment="1" applyProtection="1">
      <alignment horizontal="right"/>
      <protection locked="0"/>
    </xf>
    <xf numFmtId="0" fontId="0" fillId="16" borderId="143" xfId="0" applyFill="1" applyBorder="1" applyAlignment="1" applyProtection="1">
      <alignment horizontal="right"/>
      <protection locked="0"/>
    </xf>
    <xf numFmtId="0" fontId="0" fillId="16" borderId="11" xfId="0" applyFill="1" applyBorder="1" applyAlignment="1" applyProtection="1">
      <alignment horizontal="right"/>
      <protection locked="0"/>
    </xf>
    <xf numFmtId="0" fontId="0" fillId="16" borderId="161" xfId="0" applyFill="1" applyBorder="1" applyAlignment="1" applyProtection="1">
      <alignment horizontal="right"/>
      <protection locked="0"/>
    </xf>
    <xf numFmtId="0" fontId="0" fillId="16" borderId="158" xfId="0" applyFill="1" applyBorder="1" applyAlignment="1" applyProtection="1">
      <alignment horizontal="right" vertical="center"/>
      <protection locked="0"/>
    </xf>
    <xf numFmtId="0" fontId="0" fillId="16" borderId="159" xfId="0" applyFill="1" applyBorder="1" applyAlignment="1" applyProtection="1">
      <alignment horizontal="right" vertical="center"/>
      <protection locked="0"/>
    </xf>
    <xf numFmtId="0" fontId="0" fillId="16" borderId="150" xfId="0" applyFill="1" applyBorder="1" applyAlignment="1" applyProtection="1">
      <alignment horizontal="right" vertical="center"/>
      <protection locked="0"/>
    </xf>
    <xf numFmtId="0" fontId="0" fillId="16" borderId="168" xfId="0" applyFill="1" applyBorder="1" applyAlignment="1" applyProtection="1">
      <alignment horizontal="right"/>
      <protection locked="0"/>
    </xf>
    <xf numFmtId="0" fontId="0" fillId="16" borderId="167" xfId="0" applyFill="1" applyBorder="1" applyAlignment="1" applyProtection="1">
      <alignment horizontal="right"/>
      <protection locked="0"/>
    </xf>
    <xf numFmtId="0" fontId="0" fillId="16" borderId="145" xfId="0" applyFill="1" applyBorder="1" applyAlignment="1" applyProtection="1">
      <alignment horizontal="right"/>
      <protection locked="0"/>
    </xf>
    <xf numFmtId="0" fontId="0" fillId="16" borderId="158" xfId="0" applyFill="1" applyBorder="1" applyAlignment="1" applyProtection="1">
      <alignment horizontal="right"/>
      <protection locked="0"/>
    </xf>
    <xf numFmtId="0" fontId="0" fillId="16" borderId="179" xfId="0" applyFill="1" applyBorder="1" applyAlignment="1" applyProtection="1">
      <alignment horizontal="right"/>
      <protection locked="0"/>
    </xf>
    <xf numFmtId="3" fontId="4" fillId="16" borderId="44" xfId="0" applyNumberFormat="1" applyFont="1" applyFill="1" applyBorder="1" applyAlignment="1" applyProtection="1">
      <alignment horizontal="right"/>
      <protection locked="0"/>
    </xf>
    <xf numFmtId="3" fontId="4" fillId="16" borderId="52" xfId="0" applyNumberFormat="1" applyFont="1" applyFill="1" applyBorder="1" applyAlignment="1" applyProtection="1">
      <alignment horizontal="right"/>
      <protection locked="0"/>
    </xf>
    <xf numFmtId="3" fontId="4" fillId="16" borderId="76" xfId="0" applyNumberFormat="1" applyFont="1" applyFill="1" applyBorder="1" applyAlignment="1" applyProtection="1">
      <alignment horizontal="right"/>
      <protection locked="0"/>
    </xf>
    <xf numFmtId="3" fontId="4" fillId="16" borderId="43" xfId="0" applyNumberFormat="1" applyFont="1" applyFill="1" applyBorder="1" applyAlignment="1" applyProtection="1">
      <alignment horizontal="right"/>
      <protection locked="0"/>
    </xf>
    <xf numFmtId="3" fontId="4" fillId="16" borderId="17" xfId="0" applyNumberFormat="1" applyFont="1" applyFill="1" applyBorder="1" applyAlignment="1" applyProtection="1">
      <alignment horizontal="right"/>
      <protection locked="0"/>
    </xf>
    <xf numFmtId="3" fontId="4" fillId="16" borderId="84" xfId="0" applyNumberFormat="1" applyFont="1" applyFill="1" applyBorder="1" applyAlignment="1" applyProtection="1">
      <alignment horizontal="right"/>
      <protection locked="0"/>
    </xf>
    <xf numFmtId="3" fontId="4" fillId="16" borderId="45" xfId="0" applyNumberFormat="1" applyFont="1" applyFill="1" applyBorder="1" applyAlignment="1" applyProtection="1">
      <alignment horizontal="right"/>
      <protection locked="0"/>
    </xf>
    <xf numFmtId="3" fontId="4" fillId="16" borderId="53" xfId="0" applyNumberFormat="1" applyFont="1" applyFill="1" applyBorder="1" applyAlignment="1" applyProtection="1">
      <alignment horizontal="right"/>
      <protection locked="0"/>
    </xf>
    <xf numFmtId="3" fontId="4" fillId="16" borderId="99" xfId="0" applyNumberFormat="1" applyFont="1" applyFill="1" applyBorder="1" applyAlignment="1" applyProtection="1">
      <alignment horizontal="right"/>
      <protection locked="0"/>
    </xf>
    <xf numFmtId="3" fontId="4" fillId="16" borderId="54" xfId="0" applyNumberFormat="1" applyFont="1" applyFill="1" applyBorder="1" applyAlignment="1" applyProtection="1">
      <alignment horizontal="right"/>
      <protection locked="0"/>
    </xf>
    <xf numFmtId="3" fontId="4" fillId="16" borderId="22" xfId="0" applyNumberFormat="1" applyFont="1" applyFill="1" applyBorder="1" applyAlignment="1" applyProtection="1">
      <alignment horizontal="right"/>
      <protection locked="0"/>
    </xf>
    <xf numFmtId="3" fontId="4" fillId="16" borderId="85" xfId="0" applyNumberFormat="1" applyFont="1" applyFill="1" applyBorder="1" applyAlignment="1" applyProtection="1">
      <alignment horizontal="right"/>
      <protection locked="0"/>
    </xf>
    <xf numFmtId="3" fontId="4" fillId="16" borderId="61" xfId="0" applyNumberFormat="1" applyFont="1" applyFill="1" applyBorder="1" applyProtection="1">
      <protection locked="0"/>
    </xf>
    <xf numFmtId="3" fontId="4" fillId="16" borderId="105" xfId="0" applyNumberFormat="1" applyFont="1" applyFill="1" applyBorder="1" applyProtection="1">
      <protection locked="0"/>
    </xf>
    <xf numFmtId="0" fontId="4" fillId="16" borderId="5" xfId="0" applyFont="1" applyFill="1" applyBorder="1" applyProtection="1">
      <protection locked="0"/>
    </xf>
    <xf numFmtId="3" fontId="4" fillId="16" borderId="107" xfId="0" applyNumberFormat="1" applyFont="1" applyFill="1" applyBorder="1" applyProtection="1">
      <protection locked="0"/>
    </xf>
    <xf numFmtId="3" fontId="4" fillId="16" borderId="60" xfId="0" applyNumberFormat="1" applyFont="1" applyFill="1" applyBorder="1" applyProtection="1">
      <protection locked="0"/>
    </xf>
    <xf numFmtId="3" fontId="4" fillId="16" borderId="49" xfId="0" applyNumberFormat="1" applyFont="1" applyFill="1" applyBorder="1" applyProtection="1">
      <protection locked="0"/>
    </xf>
    <xf numFmtId="3" fontId="4" fillId="16" borderId="50" xfId="0" applyNumberFormat="1" applyFont="1" applyFill="1" applyBorder="1" applyProtection="1">
      <protection locked="0"/>
    </xf>
    <xf numFmtId="3" fontId="4" fillId="16" borderId="114" xfId="0" applyNumberFormat="1" applyFont="1" applyFill="1" applyBorder="1" applyProtection="1">
      <protection locked="0"/>
    </xf>
    <xf numFmtId="3" fontId="4" fillId="16" borderId="117" xfId="0" applyNumberFormat="1" applyFont="1" applyFill="1" applyBorder="1" applyProtection="1">
      <protection locked="0"/>
    </xf>
    <xf numFmtId="3" fontId="4" fillId="16" borderId="116" xfId="0" applyNumberFormat="1" applyFont="1" applyFill="1" applyBorder="1" applyProtection="1">
      <protection locked="0"/>
    </xf>
    <xf numFmtId="3" fontId="4" fillId="16" borderId="92" xfId="0" applyNumberFormat="1" applyFont="1" applyFill="1" applyBorder="1" applyProtection="1">
      <protection locked="0"/>
    </xf>
    <xf numFmtId="3" fontId="4" fillId="16" borderId="15" xfId="0" applyNumberFormat="1" applyFont="1" applyFill="1" applyBorder="1" applyProtection="1">
      <protection locked="0"/>
    </xf>
    <xf numFmtId="3" fontId="4" fillId="16" borderId="19" xfId="0" applyNumberFormat="1" applyFont="1" applyFill="1" applyBorder="1" applyProtection="1">
      <protection locked="0"/>
    </xf>
    <xf numFmtId="3" fontId="4" fillId="16" borderId="2" xfId="0" applyNumberFormat="1" applyFont="1" applyFill="1" applyBorder="1" applyProtection="1">
      <protection locked="0"/>
    </xf>
    <xf numFmtId="3" fontId="4" fillId="16" borderId="1" xfId="0" applyNumberFormat="1" applyFont="1" applyFill="1" applyBorder="1" applyProtection="1">
      <protection locked="0"/>
    </xf>
    <xf numFmtId="3" fontId="4" fillId="16" borderId="31" xfId="0" applyNumberFormat="1" applyFont="1" applyFill="1" applyBorder="1" applyProtection="1">
      <protection locked="0"/>
    </xf>
    <xf numFmtId="3" fontId="4" fillId="16" borderId="3" xfId="0" applyNumberFormat="1" applyFont="1" applyFill="1" applyBorder="1" applyProtection="1">
      <protection locked="0"/>
    </xf>
    <xf numFmtId="3" fontId="4" fillId="16" borderId="6" xfId="0" applyNumberFormat="1" applyFont="1" applyFill="1" applyBorder="1" applyProtection="1">
      <protection locked="0"/>
    </xf>
    <xf numFmtId="3" fontId="4" fillId="16" borderId="49" xfId="0" applyNumberFormat="1" applyFont="1" applyFill="1" applyBorder="1" applyAlignment="1" applyProtection="1">
      <alignment wrapText="1"/>
      <protection locked="0"/>
    </xf>
    <xf numFmtId="3" fontId="4" fillId="16" borderId="49" xfId="1" applyNumberFormat="1" applyFont="1" applyFill="1" applyBorder="1" applyProtection="1">
      <protection locked="0"/>
    </xf>
    <xf numFmtId="0" fontId="0" fillId="15" borderId="65" xfId="0" applyFill="1" applyBorder="1"/>
    <xf numFmtId="0" fontId="0" fillId="15" borderId="56" xfId="0" applyFill="1" applyBorder="1"/>
    <xf numFmtId="0" fontId="0" fillId="15" borderId="88" xfId="0" applyFill="1" applyBorder="1"/>
    <xf numFmtId="0" fontId="0" fillId="15" borderId="180" xfId="0" applyFill="1" applyBorder="1"/>
    <xf numFmtId="0" fontId="31" fillId="15" borderId="0" xfId="0" applyFont="1" applyFill="1" applyBorder="1"/>
    <xf numFmtId="0" fontId="0" fillId="15" borderId="14" xfId="0" applyFill="1" applyBorder="1"/>
    <xf numFmtId="0" fontId="0" fillId="15" borderId="0" xfId="0" applyFill="1" applyBorder="1"/>
    <xf numFmtId="0" fontId="30" fillId="15" borderId="0" xfId="0" applyFont="1" applyFill="1" applyBorder="1"/>
    <xf numFmtId="0" fontId="29" fillId="15" borderId="0" xfId="0" applyFont="1" applyFill="1" applyBorder="1"/>
    <xf numFmtId="0" fontId="0" fillId="15" borderId="180" xfId="0" applyFill="1" applyBorder="1" applyAlignment="1">
      <alignment vertical="center"/>
    </xf>
    <xf numFmtId="0" fontId="29" fillId="15" borderId="0" xfId="0" applyFont="1" applyFill="1" applyBorder="1" applyAlignment="1">
      <alignment vertical="center"/>
    </xf>
    <xf numFmtId="0" fontId="0" fillId="15" borderId="14" xfId="0" applyFill="1" applyBorder="1" applyAlignment="1">
      <alignment vertical="center"/>
    </xf>
    <xf numFmtId="0" fontId="0" fillId="15" borderId="181" xfId="0" applyFill="1" applyBorder="1"/>
    <xf numFmtId="0" fontId="0" fillId="15" borderId="80" xfId="0" applyFill="1" applyBorder="1"/>
    <xf numFmtId="0" fontId="0" fillId="15" borderId="86" xfId="0" applyFill="1" applyBorder="1"/>
    <xf numFmtId="0" fontId="4" fillId="0" borderId="129" xfId="0" quotePrefix="1" applyFont="1" applyFill="1" applyBorder="1" applyProtection="1">
      <protection locked="0"/>
    </xf>
    <xf numFmtId="0" fontId="12" fillId="0" borderId="81" xfId="0" applyFont="1" applyFill="1" applyBorder="1" applyAlignment="1" applyProtection="1"/>
    <xf numFmtId="0" fontId="4" fillId="0" borderId="182" xfId="0" applyFont="1" applyFill="1" applyBorder="1" applyAlignment="1" applyProtection="1">
      <alignment horizontal="left"/>
      <protection locked="0"/>
    </xf>
    <xf numFmtId="0" fontId="5" fillId="0" borderId="112" xfId="0" applyFont="1" applyFill="1" applyBorder="1" applyProtection="1">
      <protection locked="0"/>
    </xf>
    <xf numFmtId="165" fontId="4" fillId="4" borderId="124" xfId="0" applyNumberFormat="1" applyFont="1" applyFill="1" applyBorder="1" applyProtection="1">
      <protection locked="0"/>
    </xf>
    <xf numFmtId="0" fontId="5" fillId="0" borderId="0" xfId="0" quotePrefix="1" applyFont="1" applyFill="1" applyAlignment="1">
      <alignment horizontal="left"/>
    </xf>
    <xf numFmtId="0" fontId="4" fillId="25" borderId="3" xfId="0" applyFont="1" applyFill="1" applyBorder="1" applyProtection="1"/>
    <xf numFmtId="3" fontId="4" fillId="25" borderId="5" xfId="0" applyNumberFormat="1" applyFont="1" applyFill="1" applyBorder="1" applyProtection="1"/>
    <xf numFmtId="3" fontId="4" fillId="25" borderId="63" xfId="0" applyNumberFormat="1" applyFont="1" applyFill="1" applyBorder="1" applyProtection="1"/>
    <xf numFmtId="0" fontId="4" fillId="0" borderId="18" xfId="0" applyFont="1" applyFill="1" applyBorder="1" applyAlignment="1" applyProtection="1">
      <alignment horizontal="left"/>
    </xf>
    <xf numFmtId="0" fontId="4" fillId="0" borderId="15" xfId="0" applyFont="1" applyFill="1" applyBorder="1" applyAlignment="1" applyProtection="1">
      <alignment horizontal="left"/>
    </xf>
    <xf numFmtId="0" fontId="4" fillId="0" borderId="16" xfId="0" applyFont="1" applyFill="1" applyBorder="1" applyAlignment="1" applyProtection="1">
      <alignment horizontal="left"/>
    </xf>
    <xf numFmtId="0" fontId="4" fillId="0" borderId="29" xfId="0" applyFont="1" applyFill="1" applyBorder="1" applyAlignment="1" applyProtection="1"/>
    <xf numFmtId="0" fontId="4" fillId="0" borderId="15" xfId="0" applyFont="1" applyFill="1" applyBorder="1" applyAlignment="1" applyProtection="1"/>
    <xf numFmtId="0" fontId="4" fillId="0" borderId="16" xfId="0" applyFont="1" applyFill="1" applyBorder="1" applyAlignment="1" applyProtection="1"/>
    <xf numFmtId="0" fontId="4" fillId="0" borderId="30" xfId="0" applyFont="1" applyFill="1" applyBorder="1" applyAlignment="1" applyProtection="1"/>
    <xf numFmtId="0" fontId="4" fillId="0" borderId="31" xfId="0" applyFont="1" applyFill="1" applyBorder="1" applyAlignment="1" applyProtection="1"/>
    <xf numFmtId="0" fontId="4" fillId="0" borderId="32" xfId="0" applyFont="1" applyFill="1" applyBorder="1" applyAlignment="1" applyProtection="1"/>
    <xf numFmtId="0" fontId="4" fillId="0" borderId="18"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4" fillId="0" borderId="36" xfId="0" applyFont="1" applyFill="1" applyBorder="1" applyAlignment="1" applyProtection="1"/>
    <xf numFmtId="0" fontId="4" fillId="0" borderId="34" xfId="0" applyFont="1" applyFill="1" applyBorder="1" applyAlignment="1" applyProtection="1"/>
    <xf numFmtId="0" fontId="4" fillId="0" borderId="35" xfId="0" applyFont="1" applyFill="1" applyBorder="1" applyAlignment="1" applyProtection="1"/>
    <xf numFmtId="0" fontId="4" fillId="0" borderId="18" xfId="0" applyFont="1" applyFill="1" applyBorder="1" applyAlignment="1" applyProtection="1"/>
    <xf numFmtId="0" fontId="4" fillId="0" borderId="59" xfId="0" applyFont="1" applyFill="1" applyBorder="1" applyAlignment="1" applyProtection="1"/>
    <xf numFmtId="0" fontId="3" fillId="0" borderId="87"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3" fillId="0" borderId="127" xfId="0" applyFont="1" applyFill="1" applyBorder="1" applyAlignment="1" applyProtection="1">
      <alignment horizontal="center" vertical="center"/>
    </xf>
    <xf numFmtId="0" fontId="2" fillId="0" borderId="65"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2" fillId="0" borderId="88" xfId="0" applyFont="1" applyFill="1" applyBorder="1" applyAlignment="1" applyProtection="1">
      <alignment horizontal="center" vertical="center"/>
    </xf>
    <xf numFmtId="0" fontId="2" fillId="0" borderId="23" xfId="0" applyFont="1" applyFill="1" applyBorder="1" applyAlignment="1" applyProtection="1">
      <alignment horizontal="center" vertical="center"/>
    </xf>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5" fillId="0" borderId="6" xfId="0" applyFont="1" applyBorder="1" applyAlignment="1" applyProtection="1">
      <alignment horizontal="center" vertical="center" textRotation="90"/>
    </xf>
    <xf numFmtId="0" fontId="5" fillId="0" borderId="42" xfId="0" applyFont="1" applyBorder="1" applyAlignment="1" applyProtection="1">
      <alignment horizontal="center" vertical="center" textRotation="90"/>
    </xf>
    <xf numFmtId="0" fontId="5" fillId="0" borderId="107" xfId="0" applyFont="1" applyBorder="1" applyAlignment="1" applyProtection="1">
      <alignment horizontal="center" vertical="center" textRotation="90"/>
    </xf>
    <xf numFmtId="49" fontId="5" fillId="0" borderId="6" xfId="0" applyNumberFormat="1" applyFont="1" applyBorder="1" applyAlignment="1" applyProtection="1">
      <alignment horizontal="center" vertical="center" textRotation="90"/>
    </xf>
    <xf numFmtId="49" fontId="5" fillId="0" borderId="42" xfId="0" applyNumberFormat="1" applyFont="1" applyBorder="1" applyAlignment="1" applyProtection="1">
      <alignment horizontal="center" vertical="center" textRotation="90"/>
    </xf>
    <xf numFmtId="49" fontId="5" fillId="0" borderId="107" xfId="0" applyNumberFormat="1" applyFont="1" applyBorder="1" applyAlignment="1" applyProtection="1">
      <alignment horizontal="center" vertical="center" textRotation="90"/>
    </xf>
    <xf numFmtId="0" fontId="5" fillId="0" borderId="3"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1" fillId="0" borderId="87" xfId="0" applyFont="1" applyBorder="1" applyAlignment="1" applyProtection="1">
      <alignment horizontal="center" vertical="center" wrapText="1"/>
    </xf>
    <xf numFmtId="0" fontId="1" fillId="0" borderId="134" xfId="0" applyFont="1" applyBorder="1" applyAlignment="1" applyProtection="1">
      <alignment horizontal="center" vertical="center" wrapText="1"/>
    </xf>
    <xf numFmtId="0" fontId="2" fillId="0" borderId="25"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4" xfId="0" applyFont="1" applyBorder="1" applyAlignment="1" applyProtection="1">
      <alignment horizontal="center" vertical="center"/>
    </xf>
    <xf numFmtId="0" fontId="3" fillId="0" borderId="3" xfId="0" applyFont="1" applyFill="1" applyBorder="1" applyProtection="1">
      <protection locked="0"/>
    </xf>
    <xf numFmtId="0" fontId="3" fillId="0" borderId="28" xfId="0" applyFont="1" applyFill="1" applyBorder="1" applyProtection="1">
      <protection locked="0"/>
    </xf>
    <xf numFmtId="0" fontId="2" fillId="0" borderId="56" xfId="0" applyFont="1" applyBorder="1" applyAlignment="1" applyProtection="1">
      <alignment horizontal="center" vertical="center"/>
    </xf>
    <xf numFmtId="0" fontId="5" fillId="0" borderId="41" xfId="0" applyFont="1" applyBorder="1" applyAlignment="1" applyProtection="1">
      <alignment horizontal="center" vertical="center" textRotation="90" wrapText="1"/>
    </xf>
    <xf numFmtId="0" fontId="0" fillId="0" borderId="57" xfId="0" applyBorder="1" applyAlignment="1" applyProtection="1">
      <alignment horizontal="center" vertical="center" textRotation="90" wrapText="1"/>
    </xf>
    <xf numFmtId="0" fontId="0" fillId="0" borderId="41" xfId="0" applyBorder="1" applyAlignment="1" applyProtection="1">
      <alignment horizontal="center" vertical="center" textRotation="90"/>
    </xf>
    <xf numFmtId="0" fontId="0" fillId="0" borderId="57" xfId="0" applyBorder="1" applyAlignment="1" applyProtection="1">
      <alignment horizontal="center" vertical="center" textRotation="90"/>
    </xf>
    <xf numFmtId="0" fontId="4" fillId="0" borderId="41" xfId="0" applyFont="1" applyBorder="1" applyAlignment="1" applyProtection="1">
      <alignment horizontal="center" vertical="center" textRotation="90"/>
    </xf>
    <xf numFmtId="0" fontId="0" fillId="0" borderId="58" xfId="0" applyBorder="1" applyAlignment="1" applyProtection="1">
      <alignment horizontal="center" vertical="center" textRotation="90"/>
    </xf>
    <xf numFmtId="0" fontId="0" fillId="0" borderId="58" xfId="0" applyBorder="1" applyAlignment="1" applyProtection="1">
      <alignment horizontal="center" vertical="center" textRotation="90" wrapText="1"/>
    </xf>
    <xf numFmtId="0" fontId="5" fillId="0" borderId="57" xfId="0" applyFont="1" applyBorder="1" applyAlignment="1" applyProtection="1">
      <alignment horizontal="center" vertical="center" textRotation="90"/>
    </xf>
    <xf numFmtId="0" fontId="5" fillId="0" borderId="58" xfId="0" applyFont="1" applyBorder="1" applyAlignment="1" applyProtection="1">
      <alignment horizontal="center" vertical="center" textRotation="90"/>
    </xf>
    <xf numFmtId="0" fontId="2" fillId="0" borderId="21" xfId="0" applyFont="1" applyBorder="1" applyAlignment="1" applyProtection="1">
      <alignment horizontal="left" vertical="center"/>
    </xf>
    <xf numFmtId="0" fontId="2" fillId="0" borderId="1" xfId="0" applyFont="1" applyBorder="1" applyAlignment="1" applyProtection="1">
      <alignment horizontal="left" vertical="center"/>
    </xf>
    <xf numFmtId="0" fontId="2" fillId="0" borderId="41" xfId="0" applyFont="1" applyBorder="1" applyAlignment="1" applyProtection="1">
      <alignment horizontal="left" vertical="center"/>
    </xf>
    <xf numFmtId="0" fontId="2" fillId="0" borderId="51" xfId="0" applyFont="1" applyBorder="1" applyAlignment="1" applyProtection="1">
      <alignment horizontal="left" vertical="center"/>
    </xf>
    <xf numFmtId="0" fontId="2" fillId="0" borderId="4" xfId="0" applyFont="1" applyBorder="1" applyAlignment="1" applyProtection="1">
      <alignment horizontal="left" vertical="center"/>
    </xf>
    <xf numFmtId="0" fontId="2" fillId="0" borderId="58" xfId="0" applyFont="1" applyBorder="1" applyAlignment="1" applyProtection="1">
      <alignment horizontal="left" vertical="center"/>
    </xf>
    <xf numFmtId="0" fontId="2" fillId="0" borderId="21"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51" xfId="0" applyFont="1" applyFill="1" applyBorder="1" applyAlignment="1" applyProtection="1">
      <alignment vertical="center"/>
    </xf>
    <xf numFmtId="0" fontId="2" fillId="0" borderId="4" xfId="0" applyFont="1" applyFill="1" applyBorder="1" applyAlignment="1" applyProtection="1">
      <alignment vertical="center"/>
    </xf>
    <xf numFmtId="0" fontId="2" fillId="0" borderId="3" xfId="0" applyFont="1" applyBorder="1" applyProtection="1"/>
    <xf numFmtId="0" fontId="2" fillId="0" borderId="2" xfId="0" applyFont="1" applyBorder="1" applyProtection="1"/>
    <xf numFmtId="3" fontId="3" fillId="0" borderId="2" xfId="0" applyNumberFormat="1" applyFont="1" applyFill="1" applyBorder="1" applyAlignment="1" applyProtection="1">
      <alignment horizontal="center" vertical="center"/>
    </xf>
    <xf numFmtId="3" fontId="3" fillId="0" borderId="77" xfId="0" applyNumberFormat="1" applyFont="1" applyFill="1" applyBorder="1" applyAlignment="1" applyProtection="1">
      <alignment horizontal="center" vertical="center"/>
    </xf>
    <xf numFmtId="3" fontId="4" fillId="19" borderId="3" xfId="0" applyNumberFormat="1" applyFont="1" applyFill="1" applyBorder="1" applyAlignment="1" applyProtection="1">
      <alignment horizontal="center"/>
    </xf>
    <xf numFmtId="3" fontId="4" fillId="19" borderId="2" xfId="0" applyNumberFormat="1" applyFont="1" applyFill="1" applyBorder="1" applyAlignment="1" applyProtection="1">
      <alignment horizontal="center"/>
    </xf>
    <xf numFmtId="3" fontId="4" fillId="19" borderId="77" xfId="0" applyNumberFormat="1" applyFont="1" applyFill="1" applyBorder="1" applyAlignment="1" applyProtection="1">
      <alignment horizontal="center"/>
    </xf>
    <xf numFmtId="0" fontId="7" fillId="0" borderId="23" xfId="0" applyFont="1" applyFill="1" applyBorder="1" applyAlignment="1" applyProtection="1">
      <alignment horizontal="center" vertical="center"/>
    </xf>
    <xf numFmtId="0" fontId="11" fillId="0" borderId="87" xfId="0" applyFont="1" applyFill="1" applyBorder="1" applyAlignment="1" applyProtection="1">
      <alignment horizontal="left" vertical="center" wrapText="1"/>
    </xf>
    <xf numFmtId="0" fontId="11" fillId="0" borderId="93" xfId="0" applyFont="1" applyFill="1" applyBorder="1" applyAlignment="1" applyProtection="1">
      <alignment horizontal="left" vertical="center" wrapText="1"/>
    </xf>
    <xf numFmtId="0" fontId="11" fillId="0" borderId="127" xfId="0" applyFont="1" applyFill="1" applyBorder="1" applyAlignment="1" applyProtection="1">
      <alignment horizontal="left" vertical="center" wrapText="1"/>
    </xf>
    <xf numFmtId="0" fontId="0" fillId="16" borderId="170" xfId="0" applyFill="1" applyBorder="1" applyAlignment="1" applyProtection="1">
      <alignment horizontal="left" wrapText="1"/>
      <protection locked="0"/>
    </xf>
    <xf numFmtId="0" fontId="0" fillId="16" borderId="171" xfId="0" applyFill="1" applyBorder="1" applyAlignment="1" applyProtection="1">
      <alignment horizontal="left" wrapText="1"/>
      <protection locked="0"/>
    </xf>
    <xf numFmtId="0" fontId="0" fillId="16" borderId="172" xfId="0" applyFill="1" applyBorder="1" applyAlignment="1" applyProtection="1">
      <alignment horizontal="left" wrapText="1"/>
      <protection locked="0"/>
    </xf>
    <xf numFmtId="0" fontId="5" fillId="0" borderId="33" xfId="0" applyFont="1" applyFill="1" applyBorder="1" applyAlignment="1" applyProtection="1">
      <alignment horizontal="left" wrapText="1"/>
    </xf>
    <xf numFmtId="0" fontId="5" fillId="0" borderId="34" xfId="0" applyFont="1" applyFill="1" applyBorder="1" applyAlignment="1" applyProtection="1">
      <alignment horizontal="left" wrapText="1"/>
    </xf>
    <xf numFmtId="0" fontId="5" fillId="0" borderId="35" xfId="0" applyFont="1" applyFill="1" applyBorder="1" applyAlignment="1" applyProtection="1">
      <alignment horizontal="left" wrapText="1"/>
    </xf>
    <xf numFmtId="0" fontId="5" fillId="0" borderId="3" xfId="0" applyFont="1" applyFill="1" applyBorder="1" applyAlignment="1" applyProtection="1">
      <alignment horizontal="left" wrapText="1"/>
    </xf>
    <xf numFmtId="0" fontId="5" fillId="0" borderId="2" xfId="0" applyFont="1" applyFill="1" applyBorder="1" applyAlignment="1" applyProtection="1">
      <alignment horizontal="left" wrapText="1"/>
    </xf>
    <xf numFmtId="0" fontId="4" fillId="16" borderId="36" xfId="0" applyFont="1" applyFill="1" applyBorder="1" applyAlignment="1" applyProtection="1">
      <alignment horizontal="center" wrapText="1"/>
      <protection locked="0"/>
    </xf>
    <xf numFmtId="0" fontId="4" fillId="16" borderId="135" xfId="0" applyFont="1" applyFill="1" applyBorder="1" applyAlignment="1" applyProtection="1">
      <alignment horizontal="center" wrapText="1"/>
      <protection locked="0"/>
    </xf>
    <xf numFmtId="0" fontId="5" fillId="0" borderId="27" xfId="0" applyFont="1" applyBorder="1" applyAlignment="1" applyProtection="1">
      <alignment horizontal="left" wrapText="1"/>
    </xf>
    <xf numFmtId="0" fontId="5" fillId="0" borderId="1" xfId="0" applyFont="1" applyBorder="1" applyAlignment="1" applyProtection="1">
      <alignment horizontal="left" wrapText="1"/>
    </xf>
    <xf numFmtId="0" fontId="5" fillId="0" borderId="4" xfId="0" applyFont="1" applyBorder="1" applyAlignment="1" applyProtection="1">
      <alignment horizontal="left" wrapText="1"/>
    </xf>
    <xf numFmtId="0" fontId="5" fillId="0" borderId="136" xfId="0" applyFont="1" applyBorder="1" applyAlignment="1" applyProtection="1">
      <alignment horizontal="left" wrapText="1"/>
    </xf>
    <xf numFmtId="0" fontId="0" fillId="16" borderId="36" xfId="0" applyFill="1" applyBorder="1" applyAlignment="1" applyProtection="1">
      <alignment horizontal="left" wrapText="1"/>
      <protection locked="0"/>
    </xf>
    <xf numFmtId="0" fontId="0" fillId="16" borderId="34" xfId="0" applyFill="1" applyBorder="1" applyAlignment="1" applyProtection="1">
      <alignment horizontal="left" wrapText="1"/>
      <protection locked="0"/>
    </xf>
    <xf numFmtId="0" fontId="0" fillId="16" borderId="135" xfId="0" applyFill="1" applyBorder="1" applyAlignment="1" applyProtection="1">
      <alignment horizontal="left" wrapText="1"/>
      <protection locked="0"/>
    </xf>
    <xf numFmtId="0" fontId="0" fillId="16" borderId="103" xfId="0" applyFill="1" applyBorder="1" applyAlignment="1" applyProtection="1">
      <alignment horizontal="left" wrapText="1"/>
      <protection locked="0"/>
    </xf>
    <xf numFmtId="0" fontId="0" fillId="16" borderId="92" xfId="0" applyFill="1" applyBorder="1" applyAlignment="1" applyProtection="1">
      <alignment horizontal="left" wrapText="1"/>
      <protection locked="0"/>
    </xf>
    <xf numFmtId="0" fontId="0" fillId="16" borderId="173" xfId="0" applyFill="1" applyBorder="1" applyAlignment="1" applyProtection="1">
      <alignment horizontal="left" wrapText="1"/>
      <protection locked="0"/>
    </xf>
    <xf numFmtId="0" fontId="11" fillId="0" borderId="3"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77" xfId="0" applyFont="1" applyFill="1" applyBorder="1" applyAlignment="1" applyProtection="1">
      <alignment horizontal="center" vertical="center"/>
    </xf>
    <xf numFmtId="0" fontId="0" fillId="16" borderId="12" xfId="0" applyFill="1" applyBorder="1" applyAlignment="1" applyProtection="1">
      <alignment horizontal="left" wrapText="1"/>
      <protection locked="0"/>
    </xf>
    <xf numFmtId="0" fontId="0" fillId="16" borderId="0" xfId="0" applyFill="1" applyBorder="1" applyAlignment="1" applyProtection="1">
      <alignment horizontal="left" wrapText="1"/>
      <protection locked="0"/>
    </xf>
    <xf numFmtId="0" fontId="0" fillId="16" borderId="14" xfId="0" applyFill="1" applyBorder="1" applyAlignment="1" applyProtection="1">
      <alignment horizontal="left" wrapText="1"/>
      <protection locked="0"/>
    </xf>
    <xf numFmtId="0" fontId="17" fillId="0" borderId="0" xfId="0" applyFont="1" applyFill="1" applyAlignment="1">
      <alignment horizontal="center"/>
    </xf>
    <xf numFmtId="0" fontId="0" fillId="4" borderId="3" xfId="0" applyFill="1" applyBorder="1" applyAlignment="1">
      <alignment horizontal="justify" vertical="center" wrapText="1"/>
    </xf>
    <xf numFmtId="0" fontId="0" fillId="4" borderId="2" xfId="0" applyFill="1" applyBorder="1" applyAlignment="1">
      <alignment horizontal="justify" vertical="center" wrapText="1"/>
    </xf>
    <xf numFmtId="0" fontId="0" fillId="4" borderId="28" xfId="0" applyFill="1" applyBorder="1" applyAlignment="1">
      <alignment horizontal="justify" vertical="center" wrapText="1"/>
    </xf>
    <xf numFmtId="0" fontId="0" fillId="4" borderId="3" xfId="0" applyFill="1" applyBorder="1" applyAlignment="1">
      <alignment horizontal="left" vertical="top" wrapText="1"/>
    </xf>
    <xf numFmtId="0" fontId="0" fillId="4" borderId="2" xfId="0" applyFill="1" applyBorder="1" applyAlignment="1">
      <alignment horizontal="left" vertical="top" wrapText="1"/>
    </xf>
    <xf numFmtId="0" fontId="0" fillId="0" borderId="28" xfId="0" applyBorder="1"/>
    <xf numFmtId="0" fontId="0" fillId="4" borderId="28" xfId="0" applyFill="1" applyBorder="1" applyAlignment="1">
      <alignment horizontal="left" vertical="top" wrapText="1"/>
    </xf>
    <xf numFmtId="0" fontId="1" fillId="4" borderId="3" xfId="0" applyFont="1" applyFill="1" applyBorder="1" applyAlignment="1">
      <alignment horizontal="justify" vertical="center" wrapText="1"/>
    </xf>
    <xf numFmtId="0" fontId="19" fillId="0" borderId="0" xfId="0" applyFont="1" applyAlignment="1">
      <alignment horizontal="center"/>
    </xf>
    <xf numFmtId="0" fontId="0" fillId="4" borderId="3" xfId="0" applyFill="1" applyBorder="1" applyAlignment="1">
      <alignment horizontal="left" vertical="center" wrapText="1"/>
    </xf>
    <xf numFmtId="0" fontId="0" fillId="4" borderId="2" xfId="0" applyFill="1" applyBorder="1" applyAlignment="1">
      <alignment horizontal="left" vertical="center" wrapText="1"/>
    </xf>
    <xf numFmtId="0" fontId="0" fillId="4" borderId="28" xfId="0" applyFill="1" applyBorder="1" applyAlignment="1">
      <alignment horizontal="left" vertical="center" wrapText="1"/>
    </xf>
    <xf numFmtId="0" fontId="1" fillId="4" borderId="3" xfId="0" applyFont="1" applyFill="1" applyBorder="1" applyAlignment="1">
      <alignment horizontal="left" vertical="center" wrapText="1"/>
    </xf>
    <xf numFmtId="0" fontId="0" fillId="0" borderId="2" xfId="0" applyBorder="1"/>
  </cellXfs>
  <cellStyles count="3">
    <cellStyle name="Komma" xfId="1" builtinId="3"/>
    <cellStyle name="Standard" xfId="0" builtinId="0"/>
    <cellStyle name="Standard 2" xfId="2"/>
  </cellStyles>
  <dxfs count="0"/>
  <tableStyles count="0" defaultTableStyle="TableStyleMedium2" defaultPivotStyle="PivotStyleLight16"/>
  <colors>
    <mruColors>
      <color rgb="FFFF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4"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printerSettings" Target="../printerSettings/printerSettings2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 Id="rId4" Type="http://schemas.openxmlformats.org/officeDocument/2006/relationships/printerSettings" Target="../printerSettings/printerSettings3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6"/>
  <sheetViews>
    <sheetView tabSelected="1" workbookViewId="0">
      <selection activeCell="G23" sqref="G23"/>
    </sheetView>
  </sheetViews>
  <sheetFormatPr baseColWidth="10" defaultRowHeight="12.75" x14ac:dyDescent="0.2"/>
  <cols>
    <col min="1" max="1" width="7" customWidth="1"/>
    <col min="2" max="2" width="91.28515625" customWidth="1"/>
  </cols>
  <sheetData>
    <row r="2" spans="1:3" ht="13.5" thickBot="1" x14ac:dyDescent="0.25"/>
    <row r="3" spans="1:3" x14ac:dyDescent="0.2">
      <c r="A3" s="884"/>
      <c r="B3" s="885"/>
      <c r="C3" s="886"/>
    </row>
    <row r="4" spans="1:3" ht="35.25" x14ac:dyDescent="0.5">
      <c r="A4" s="887"/>
      <c r="B4" s="888" t="s">
        <v>813</v>
      </c>
      <c r="C4" s="889"/>
    </row>
    <row r="5" spans="1:3" x14ac:dyDescent="0.2">
      <c r="A5" s="887"/>
      <c r="B5" s="890"/>
      <c r="C5" s="889"/>
    </row>
    <row r="6" spans="1:3" ht="25.5" customHeight="1" x14ac:dyDescent="0.3">
      <c r="A6" s="887"/>
      <c r="B6" s="891" t="s">
        <v>804</v>
      </c>
      <c r="C6" s="889"/>
    </row>
    <row r="7" spans="1:3" ht="11.25" customHeight="1" x14ac:dyDescent="0.3">
      <c r="A7" s="887"/>
      <c r="B7" s="892"/>
      <c r="C7" s="889"/>
    </row>
    <row r="8" spans="1:3" s="123" customFormat="1" ht="37.5" customHeight="1" x14ac:dyDescent="0.2">
      <c r="A8" s="893"/>
      <c r="B8" s="894" t="s">
        <v>805</v>
      </c>
      <c r="C8" s="895"/>
    </row>
    <row r="9" spans="1:3" s="123" customFormat="1" ht="37.5" customHeight="1" x14ac:dyDescent="0.2">
      <c r="A9" s="893"/>
      <c r="B9" s="894" t="s">
        <v>806</v>
      </c>
      <c r="C9" s="895"/>
    </row>
    <row r="10" spans="1:3" s="123" customFormat="1" ht="37.5" customHeight="1" x14ac:dyDescent="0.2">
      <c r="A10" s="893"/>
      <c r="B10" s="894" t="s">
        <v>807</v>
      </c>
      <c r="C10" s="895"/>
    </row>
    <row r="11" spans="1:3" s="123" customFormat="1" ht="37.5" customHeight="1" x14ac:dyDescent="0.2">
      <c r="A11" s="893"/>
      <c r="B11" s="894" t="s">
        <v>809</v>
      </c>
      <c r="C11" s="895"/>
    </row>
    <row r="12" spans="1:3" s="123" customFormat="1" ht="37.5" customHeight="1" x14ac:dyDescent="0.2">
      <c r="A12" s="893"/>
      <c r="B12" s="894" t="s">
        <v>808</v>
      </c>
      <c r="C12" s="895"/>
    </row>
    <row r="13" spans="1:3" s="123" customFormat="1" ht="37.5" customHeight="1" x14ac:dyDescent="0.2">
      <c r="A13" s="893"/>
      <c r="B13" s="894" t="s">
        <v>812</v>
      </c>
      <c r="C13" s="895"/>
    </row>
    <row r="14" spans="1:3" s="123" customFormat="1" ht="37.5" customHeight="1" x14ac:dyDescent="0.2">
      <c r="A14" s="893"/>
      <c r="B14" s="894" t="s">
        <v>811</v>
      </c>
      <c r="C14" s="895"/>
    </row>
    <row r="15" spans="1:3" s="123" customFormat="1" ht="37.5" customHeight="1" x14ac:dyDescent="0.2">
      <c r="A15" s="893"/>
      <c r="B15" s="894" t="s">
        <v>810</v>
      </c>
      <c r="C15" s="895"/>
    </row>
    <row r="16" spans="1:3" ht="13.5" thickBot="1" x14ac:dyDescent="0.25">
      <c r="A16" s="896"/>
      <c r="B16" s="897"/>
      <c r="C16" s="898"/>
    </row>
  </sheetData>
  <sheetProtection password="DF15" sheet="1" objects="1" scenarios="1"/>
  <pageMargins left="0.70866141732283472" right="0.70866141732283472" top="0.78740157480314965" bottom="0.78740157480314965" header="0.31496062992125984" footer="0.31496062992125984"/>
  <pageSetup paperSize="9" scale="81"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33"/>
  <sheetViews>
    <sheetView topLeftCell="A337" zoomScaleNormal="100" workbookViewId="0">
      <selection activeCell="A23" sqref="A23:XFD23"/>
    </sheetView>
  </sheetViews>
  <sheetFormatPr baseColWidth="10" defaultColWidth="11.5703125" defaultRowHeight="12" x14ac:dyDescent="0.2"/>
  <cols>
    <col min="1" max="1" width="3.5703125" style="17" customWidth="1"/>
    <col min="2" max="2" width="2.7109375" style="17" customWidth="1"/>
    <col min="3" max="3" width="5.7109375" style="17" customWidth="1"/>
    <col min="4" max="4" width="25.7109375" style="17" customWidth="1"/>
    <col min="5" max="5" width="11.7109375" style="265" customWidth="1"/>
    <col min="6" max="6" width="17.7109375" style="24" customWidth="1"/>
    <col min="7" max="7" width="7.7109375" style="16" customWidth="1"/>
    <col min="8" max="8" width="13.28515625" style="24" customWidth="1"/>
    <col min="9" max="9" width="11.7109375" style="76" customWidth="1"/>
    <col min="10" max="10" width="15.28515625" style="17" hidden="1" customWidth="1"/>
    <col min="11" max="11" width="3.7109375" style="17" hidden="1" customWidth="1"/>
    <col min="12" max="12" width="11.5703125" style="17" hidden="1" customWidth="1"/>
    <col min="13" max="13" width="3.7109375" style="17" hidden="1" customWidth="1"/>
    <col min="14" max="14" width="11.5703125" style="17" hidden="1" customWidth="1"/>
    <col min="15" max="15" width="3.7109375" style="17" hidden="1" customWidth="1"/>
    <col min="16" max="16" width="11.5703125" style="17" hidden="1" customWidth="1"/>
    <col min="17" max="17" width="3.7109375" style="17" hidden="1" customWidth="1"/>
    <col min="18" max="18" width="11.5703125" style="17" hidden="1" customWidth="1"/>
    <col min="19" max="19" width="3.7109375" style="17" hidden="1" customWidth="1"/>
    <col min="20" max="20" width="11.5703125" style="17" hidden="1" customWidth="1"/>
    <col min="21" max="21" width="3.7109375" style="17" hidden="1" customWidth="1"/>
    <col min="22" max="22" width="11.5703125" style="17" hidden="1" customWidth="1"/>
    <col min="23" max="23" width="3.7109375" style="17" hidden="1" customWidth="1"/>
    <col min="24" max="24" width="13.7109375" style="17" hidden="1" customWidth="1"/>
    <col min="25" max="25" width="3.7109375" style="17" hidden="1" customWidth="1"/>
    <col min="26" max="26" width="11.5703125" style="17" hidden="1" customWidth="1"/>
    <col min="27" max="27" width="3.7109375" style="17" hidden="1" customWidth="1"/>
    <col min="28" max="28" width="11.5703125" style="17" hidden="1" customWidth="1"/>
    <col min="29" max="29" width="3.7109375" style="17" hidden="1" customWidth="1"/>
    <col min="30" max="30" width="11.5703125" style="17" hidden="1" customWidth="1"/>
    <col min="31" max="31" width="3.7109375" style="17" hidden="1" customWidth="1"/>
    <col min="32" max="32" width="11.5703125" style="17" hidden="1" customWidth="1"/>
    <col min="33" max="33" width="3.7109375" style="17" hidden="1" customWidth="1"/>
    <col min="34" max="34" width="8.7109375" style="17" hidden="1" customWidth="1"/>
    <col min="35" max="35" width="4.7109375" style="17" hidden="1" customWidth="1"/>
    <col min="36" max="36" width="11.5703125" style="17" customWidth="1"/>
    <col min="37" max="16384" width="11.5703125" style="17"/>
  </cols>
  <sheetData>
    <row r="1" spans="1:33" ht="30" x14ac:dyDescent="0.4">
      <c r="A1" s="1006" t="s">
        <v>565</v>
      </c>
      <c r="B1" s="1006"/>
      <c r="C1" s="1006"/>
      <c r="D1" s="1006"/>
      <c r="E1" s="1006"/>
      <c r="F1" s="1006"/>
      <c r="G1" s="1006"/>
      <c r="H1" s="1006"/>
      <c r="I1" s="1006"/>
    </row>
    <row r="3" spans="1:33" s="7" customFormat="1" ht="15.75" x14ac:dyDescent="0.25">
      <c r="B3" s="44" t="s">
        <v>30</v>
      </c>
      <c r="C3" s="2"/>
      <c r="D3" s="2"/>
      <c r="E3" s="5"/>
      <c r="G3" s="16"/>
      <c r="H3" s="16"/>
      <c r="I3" s="76"/>
    </row>
    <row r="4" spans="1:33" s="7" customFormat="1" x14ac:dyDescent="0.2">
      <c r="C4" s="2"/>
      <c r="D4" s="2"/>
      <c r="E4" s="5"/>
      <c r="F4" s="3"/>
      <c r="G4" s="16"/>
      <c r="H4" s="16"/>
      <c r="I4" s="76"/>
    </row>
    <row r="5" spans="1:33" x14ac:dyDescent="0.2">
      <c r="A5" s="20" t="s">
        <v>237</v>
      </c>
      <c r="B5" s="1"/>
      <c r="F5" s="264" t="s">
        <v>24</v>
      </c>
    </row>
    <row r="6" spans="1:33" s="7" customFormat="1" x14ac:dyDescent="0.2">
      <c r="A6" s="288">
        <v>1</v>
      </c>
      <c r="C6" s="7" t="s">
        <v>769</v>
      </c>
      <c r="H6" s="16" t="s">
        <v>524</v>
      </c>
      <c r="I6" s="285" t="str">
        <f>IF('I_ 0'!E10="","",('I_ 0'!E10))</f>
        <v/>
      </c>
    </row>
    <row r="7" spans="1:33" s="7" customFormat="1" x14ac:dyDescent="0.2">
      <c r="A7" s="288">
        <v>2</v>
      </c>
      <c r="C7" s="4" t="s">
        <v>233</v>
      </c>
      <c r="D7" s="4"/>
      <c r="E7" s="266"/>
      <c r="F7" s="34" t="s">
        <v>234</v>
      </c>
      <c r="G7" s="6"/>
      <c r="H7" s="16" t="s">
        <v>524</v>
      </c>
      <c r="I7" s="285" t="str">
        <f>IF('I_ 0'!E11="","",('I_ 0'!E11))</f>
        <v/>
      </c>
    </row>
    <row r="8" spans="1:33" s="7" customFormat="1" x14ac:dyDescent="0.2">
      <c r="A8" s="288">
        <v>3</v>
      </c>
      <c r="C8" s="4" t="s">
        <v>236</v>
      </c>
      <c r="D8" s="4"/>
      <c r="E8" s="266"/>
      <c r="F8" s="34" t="s">
        <v>235</v>
      </c>
      <c r="G8" s="6"/>
      <c r="H8" s="16" t="s">
        <v>524</v>
      </c>
      <c r="I8" s="285" t="str">
        <f>IF('I_ 0'!E12="","",('I_ 0'!E12))</f>
        <v/>
      </c>
    </row>
    <row r="9" spans="1:33" s="7" customFormat="1" x14ac:dyDescent="0.2">
      <c r="A9" s="288">
        <v>4</v>
      </c>
      <c r="C9" s="4" t="s">
        <v>770</v>
      </c>
      <c r="D9" s="4"/>
      <c r="E9" s="266"/>
      <c r="F9" s="34" t="s">
        <v>420</v>
      </c>
      <c r="G9" s="6"/>
      <c r="H9" s="16" t="s">
        <v>524</v>
      </c>
      <c r="I9" s="285" t="str">
        <f>IF('I_ 0'!J10="","",('I_ 0'!J10))</f>
        <v/>
      </c>
    </row>
    <row r="10" spans="1:33" s="7" customFormat="1" x14ac:dyDescent="0.2">
      <c r="A10" s="288">
        <v>5</v>
      </c>
      <c r="C10" s="4" t="s">
        <v>423</v>
      </c>
      <c r="D10" s="4"/>
      <c r="E10" s="266"/>
      <c r="F10" s="34" t="s">
        <v>419</v>
      </c>
      <c r="G10" s="6"/>
      <c r="H10" s="16" t="s">
        <v>524</v>
      </c>
      <c r="I10" s="285" t="str">
        <f>IF('I_ 0'!J11="","",('I_ 0'!J11))</f>
        <v/>
      </c>
    </row>
    <row r="11" spans="1:33" s="7" customFormat="1" x14ac:dyDescent="0.2">
      <c r="A11" s="288">
        <v>6</v>
      </c>
      <c r="C11" s="7" t="s">
        <v>422</v>
      </c>
      <c r="E11" s="33"/>
      <c r="F11" s="34" t="s">
        <v>421</v>
      </c>
      <c r="G11" s="6"/>
      <c r="H11" s="16" t="s">
        <v>524</v>
      </c>
      <c r="I11" s="285" t="str">
        <f>IF('I_ 0'!J12="","",('I_ 0'!J12))</f>
        <v/>
      </c>
    </row>
    <row r="12" spans="1:33" s="7" customFormat="1" x14ac:dyDescent="0.2">
      <c r="A12" s="288">
        <v>7</v>
      </c>
      <c r="C12" s="4" t="s">
        <v>426</v>
      </c>
      <c r="E12" s="33"/>
      <c r="F12" s="34"/>
      <c r="G12" s="6"/>
      <c r="H12" s="16" t="s">
        <v>28</v>
      </c>
      <c r="I12" s="287" t="str">
        <f>IF('I_ 0'!J21="","",('I_ 0'!J21))</f>
        <v/>
      </c>
    </row>
    <row r="13" spans="1:33" s="7" customFormat="1" x14ac:dyDescent="0.2">
      <c r="A13" s="288">
        <v>8</v>
      </c>
      <c r="C13" s="4" t="s">
        <v>427</v>
      </c>
      <c r="E13" s="33"/>
      <c r="F13" s="34"/>
      <c r="G13" s="6"/>
      <c r="H13" s="16" t="s">
        <v>28</v>
      </c>
      <c r="I13" s="287" t="str">
        <f>IF('I_ 0'!J22="","",('I_ 0'!J22))</f>
        <v/>
      </c>
    </row>
    <row r="14" spans="1:33" s="7" customFormat="1" x14ac:dyDescent="0.2">
      <c r="A14" s="288">
        <v>9</v>
      </c>
      <c r="C14" s="4" t="s">
        <v>428</v>
      </c>
      <c r="E14" s="33"/>
      <c r="F14" s="34"/>
      <c r="G14" s="6"/>
      <c r="H14" s="16" t="s">
        <v>28</v>
      </c>
      <c r="I14" s="287" t="str">
        <f>IF('I_ 0'!J23="","",('I_ 0'!J23))</f>
        <v/>
      </c>
    </row>
    <row r="15" spans="1:33" s="7" customFormat="1" ht="12.75" x14ac:dyDescent="0.2">
      <c r="A15" s="288">
        <v>10</v>
      </c>
      <c r="C15" s="4" t="s">
        <v>429</v>
      </c>
      <c r="E15" s="33"/>
      <c r="F15" s="34"/>
      <c r="G15" s="6"/>
      <c r="H15" s="16" t="s">
        <v>28</v>
      </c>
      <c r="I15" s="287" t="str">
        <f>IF('I_ 0'!J24="","",('I_ 0'!J24))</f>
        <v/>
      </c>
      <c r="N15"/>
      <c r="O15"/>
      <c r="P15"/>
      <c r="Q15"/>
      <c r="R15"/>
      <c r="S15"/>
      <c r="T15"/>
      <c r="U15"/>
      <c r="V15"/>
      <c r="W15"/>
      <c r="X15"/>
      <c r="Y15"/>
      <c r="Z15"/>
      <c r="AA15"/>
      <c r="AB15"/>
      <c r="AC15"/>
      <c r="AD15"/>
      <c r="AE15"/>
      <c r="AF15"/>
      <c r="AG15"/>
    </row>
    <row r="16" spans="1:33" s="7" customFormat="1" ht="12.75" x14ac:dyDescent="0.2">
      <c r="A16" s="288">
        <v>11</v>
      </c>
      <c r="C16" s="4" t="s">
        <v>424</v>
      </c>
      <c r="D16" s="4"/>
      <c r="E16" s="266"/>
      <c r="F16" s="45"/>
      <c r="G16" s="6"/>
      <c r="H16" s="16" t="s">
        <v>284</v>
      </c>
      <c r="I16" s="282" t="str">
        <f>IF('I_ 0'!E26="","",(VLOOKUP('I_ 0'!E26,L20:M21,2,0)))</f>
        <v/>
      </c>
      <c r="N16"/>
      <c r="O16"/>
      <c r="P16"/>
      <c r="Q16"/>
      <c r="R16"/>
      <c r="S16"/>
      <c r="T16"/>
      <c r="U16"/>
      <c r="V16"/>
      <c r="W16"/>
      <c r="X16"/>
      <c r="Y16"/>
      <c r="Z16"/>
      <c r="AA16"/>
      <c r="AB16"/>
      <c r="AC16"/>
      <c r="AD16"/>
      <c r="AE16"/>
      <c r="AF16"/>
      <c r="AG16"/>
    </row>
    <row r="17" spans="1:35" s="7" customFormat="1" x14ac:dyDescent="0.2">
      <c r="A17" s="288">
        <v>12</v>
      </c>
      <c r="C17" s="4" t="s">
        <v>31</v>
      </c>
      <c r="D17" s="4"/>
      <c r="E17" s="266"/>
      <c r="F17" s="34"/>
      <c r="G17" s="6"/>
      <c r="H17" s="16" t="s">
        <v>284</v>
      </c>
      <c r="I17" s="282" t="str">
        <f>IF('I_ 0'!E27="","",(VLOOKUP('I_ 0'!E27,N20:O22,2,0)))</f>
        <v/>
      </c>
    </row>
    <row r="18" spans="1:35" s="7" customFormat="1" x14ac:dyDescent="0.2">
      <c r="A18" s="288">
        <v>13</v>
      </c>
      <c r="C18" s="4" t="s">
        <v>32</v>
      </c>
      <c r="D18" s="4"/>
      <c r="E18" s="266"/>
      <c r="F18" s="34"/>
      <c r="H18" s="16" t="s">
        <v>284</v>
      </c>
      <c r="I18" s="282" t="str">
        <f>IF('I_ 0'!E28="","",(VLOOKUP('I_ 0'!E28,P20:Q22,2,0)))</f>
        <v/>
      </c>
    </row>
    <row r="19" spans="1:35" s="7" customFormat="1" x14ac:dyDescent="0.2">
      <c r="A19" s="288">
        <v>14</v>
      </c>
      <c r="C19" s="4"/>
      <c r="D19" s="266" t="s">
        <v>33</v>
      </c>
      <c r="F19" s="6"/>
      <c r="G19" s="6"/>
      <c r="H19" s="16" t="s">
        <v>56</v>
      </c>
      <c r="I19" s="282" t="str">
        <f>IF('I_ 0'!E29="","",('I_ 0'!E29))</f>
        <v/>
      </c>
      <c r="J19" s="7" t="s">
        <v>487</v>
      </c>
      <c r="L19" s="45" t="s">
        <v>377</v>
      </c>
      <c r="M19" s="45"/>
      <c r="N19" s="45" t="s">
        <v>31</v>
      </c>
      <c r="O19" s="45"/>
      <c r="P19" s="45" t="s">
        <v>432</v>
      </c>
      <c r="Q19" s="45"/>
      <c r="R19" s="45" t="s">
        <v>384</v>
      </c>
      <c r="S19" s="45"/>
      <c r="T19" s="45" t="s">
        <v>36</v>
      </c>
      <c r="U19" s="45"/>
      <c r="V19" s="45" t="s">
        <v>336</v>
      </c>
      <c r="W19" s="45"/>
      <c r="X19" s="45" t="s">
        <v>483</v>
      </c>
      <c r="Y19" s="45"/>
      <c r="Z19" s="45" t="s">
        <v>290</v>
      </c>
      <c r="AA19" s="45"/>
      <c r="AB19" s="45" t="s">
        <v>396</v>
      </c>
      <c r="AC19" s="45"/>
      <c r="AD19" s="45" t="s">
        <v>43</v>
      </c>
      <c r="AE19" s="45"/>
      <c r="AF19" s="45" t="s">
        <v>394</v>
      </c>
      <c r="AH19" s="45" t="s">
        <v>564</v>
      </c>
    </row>
    <row r="20" spans="1:35" s="7" customFormat="1" x14ac:dyDescent="0.2">
      <c r="A20" s="288">
        <v>15</v>
      </c>
      <c r="C20" s="4"/>
      <c r="D20" s="266" t="s">
        <v>34</v>
      </c>
      <c r="F20" s="6"/>
      <c r="H20" s="16" t="s">
        <v>25</v>
      </c>
      <c r="I20" s="282" t="str">
        <f>IF('I_ 0'!E30="","",('I_ 0'!E30))</f>
        <v/>
      </c>
      <c r="J20" s="521" t="s">
        <v>317</v>
      </c>
      <c r="K20" s="145">
        <v>1</v>
      </c>
      <c r="L20" s="113" t="s">
        <v>397</v>
      </c>
      <c r="M20" s="113">
        <v>1</v>
      </c>
      <c r="N20" s="114" t="s">
        <v>379</v>
      </c>
      <c r="O20" s="114">
        <v>1</v>
      </c>
      <c r="P20" s="131" t="s">
        <v>391</v>
      </c>
      <c r="Q20" s="131">
        <v>1</v>
      </c>
      <c r="R20" s="115" t="s">
        <v>385</v>
      </c>
      <c r="S20" s="115">
        <v>1</v>
      </c>
      <c r="T20" s="116" t="s">
        <v>387</v>
      </c>
      <c r="U20" s="116">
        <v>0</v>
      </c>
      <c r="V20" s="117" t="s">
        <v>388</v>
      </c>
      <c r="W20" s="117">
        <v>1</v>
      </c>
      <c r="X20" s="118" t="s">
        <v>484</v>
      </c>
      <c r="Y20" s="118">
        <v>1</v>
      </c>
      <c r="Z20" s="115" t="s">
        <v>391</v>
      </c>
      <c r="AA20" s="115">
        <v>0</v>
      </c>
      <c r="AB20" s="118" t="s">
        <v>397</v>
      </c>
      <c r="AC20" s="118">
        <v>1</v>
      </c>
      <c r="AD20" s="119" t="s">
        <v>399</v>
      </c>
      <c r="AE20" s="119">
        <v>1</v>
      </c>
      <c r="AF20" s="113" t="s">
        <v>400</v>
      </c>
      <c r="AG20" s="146">
        <v>1</v>
      </c>
      <c r="AH20" s="275" t="s">
        <v>475</v>
      </c>
      <c r="AI20" s="275">
        <v>1</v>
      </c>
    </row>
    <row r="21" spans="1:35" s="7" customFormat="1" x14ac:dyDescent="0.2">
      <c r="A21" s="288">
        <v>16</v>
      </c>
      <c r="C21" s="4" t="s">
        <v>35</v>
      </c>
      <c r="D21" s="4"/>
      <c r="E21" s="266"/>
      <c r="F21" s="34" t="s">
        <v>222</v>
      </c>
      <c r="H21" s="16" t="s">
        <v>284</v>
      </c>
      <c r="I21" s="282" t="str">
        <f>IF('I_ 0'!E31="","",(VLOOKUP('I_ 0'!E31,R20:S21,2,0)))</f>
        <v/>
      </c>
      <c r="J21" s="521" t="s">
        <v>99</v>
      </c>
      <c r="K21" s="145">
        <v>2</v>
      </c>
      <c r="L21" s="113" t="s">
        <v>391</v>
      </c>
      <c r="M21" s="113">
        <v>0</v>
      </c>
      <c r="N21" s="114" t="s">
        <v>480</v>
      </c>
      <c r="O21" s="114">
        <v>2</v>
      </c>
      <c r="P21" s="131" t="s">
        <v>433</v>
      </c>
      <c r="Q21" s="131">
        <v>2</v>
      </c>
      <c r="R21" s="115" t="s">
        <v>386</v>
      </c>
      <c r="S21" s="115">
        <v>2</v>
      </c>
      <c r="T21" s="116" t="s">
        <v>478</v>
      </c>
      <c r="U21" s="116">
        <v>1</v>
      </c>
      <c r="V21" s="117" t="s">
        <v>389</v>
      </c>
      <c r="W21" s="117">
        <v>2</v>
      </c>
      <c r="X21" s="141" t="s">
        <v>485</v>
      </c>
      <c r="Y21" s="141">
        <v>2</v>
      </c>
      <c r="Z21" s="115" t="s">
        <v>392</v>
      </c>
      <c r="AA21" s="115">
        <v>1</v>
      </c>
      <c r="AB21" s="118" t="s">
        <v>391</v>
      </c>
      <c r="AC21" s="118">
        <v>0</v>
      </c>
      <c r="AD21" s="119" t="s">
        <v>398</v>
      </c>
      <c r="AE21" s="119">
        <v>2</v>
      </c>
      <c r="AF21" s="113" t="s">
        <v>401</v>
      </c>
      <c r="AG21" s="146">
        <v>2</v>
      </c>
      <c r="AH21" s="275" t="s">
        <v>476</v>
      </c>
      <c r="AI21" s="275">
        <v>2</v>
      </c>
    </row>
    <row r="22" spans="1:35" s="7" customFormat="1" x14ac:dyDescent="0.2">
      <c r="A22" s="288">
        <v>17</v>
      </c>
      <c r="C22" s="4" t="s">
        <v>280</v>
      </c>
      <c r="E22" s="266"/>
      <c r="F22" s="6"/>
      <c r="H22" s="16" t="s">
        <v>284</v>
      </c>
      <c r="I22" s="282" t="str">
        <f>IF('I_ 0'!E32="","",(VLOOKUP('I_ 0'!E32,J20:K31,2,0)))</f>
        <v/>
      </c>
      <c r="J22" s="521" t="s">
        <v>318</v>
      </c>
      <c r="K22" s="145">
        <v>3</v>
      </c>
      <c r="L22" s="82"/>
      <c r="M22" s="82"/>
      <c r="N22" s="114" t="s">
        <v>481</v>
      </c>
      <c r="O22" s="114">
        <v>3</v>
      </c>
      <c r="P22" s="131" t="s">
        <v>434</v>
      </c>
      <c r="Q22" s="131">
        <v>3</v>
      </c>
      <c r="R22" s="45"/>
      <c r="S22" s="45"/>
      <c r="T22" s="116" t="s">
        <v>479</v>
      </c>
      <c r="U22" s="116">
        <v>2</v>
      </c>
      <c r="X22" s="118" t="s">
        <v>486</v>
      </c>
      <c r="Y22" s="118">
        <v>3</v>
      </c>
      <c r="Z22" s="115" t="s">
        <v>291</v>
      </c>
      <c r="AA22" s="115">
        <v>2</v>
      </c>
      <c r="AB22" s="45"/>
      <c r="AC22" s="45"/>
      <c r="AF22" s="113" t="s">
        <v>402</v>
      </c>
      <c r="AG22" s="146">
        <v>3</v>
      </c>
      <c r="AH22" s="275" t="s">
        <v>522</v>
      </c>
      <c r="AI22" s="275">
        <v>3</v>
      </c>
    </row>
    <row r="23" spans="1:35" s="7" customFormat="1" x14ac:dyDescent="0.2">
      <c r="A23" s="288">
        <v>18</v>
      </c>
      <c r="C23" s="4" t="s">
        <v>36</v>
      </c>
      <c r="D23" s="4"/>
      <c r="E23" s="266"/>
      <c r="F23" s="34" t="s">
        <v>223</v>
      </c>
      <c r="H23" s="16" t="s">
        <v>284</v>
      </c>
      <c r="I23" s="282" t="str">
        <f>IF('I_ 0'!E33="","",(VLOOKUP('I_ 0'!E33,T20:U22,2,0)))</f>
        <v/>
      </c>
      <c r="J23" s="521" t="s">
        <v>67</v>
      </c>
      <c r="K23" s="145">
        <v>4</v>
      </c>
      <c r="L23" s="82"/>
      <c r="M23" s="82"/>
      <c r="N23" s="114" t="s">
        <v>380</v>
      </c>
      <c r="O23" s="114">
        <v>4</v>
      </c>
      <c r="P23" s="45"/>
      <c r="Q23" s="45"/>
      <c r="R23" s="45"/>
      <c r="S23" s="45"/>
      <c r="T23" s="45"/>
      <c r="U23" s="45"/>
      <c r="Z23" s="115" t="s">
        <v>406</v>
      </c>
      <c r="AA23" s="115">
        <v>3</v>
      </c>
      <c r="AB23" s="45"/>
      <c r="AC23" s="45"/>
      <c r="AD23" s="45"/>
      <c r="AE23" s="45"/>
      <c r="AF23" s="113" t="s">
        <v>403</v>
      </c>
      <c r="AG23" s="146">
        <v>4</v>
      </c>
      <c r="AH23" s="275" t="s">
        <v>87</v>
      </c>
      <c r="AI23" s="275">
        <v>4</v>
      </c>
    </row>
    <row r="24" spans="1:35" s="7" customFormat="1" x14ac:dyDescent="0.2">
      <c r="A24" s="288">
        <v>19</v>
      </c>
      <c r="C24" s="4"/>
      <c r="D24" s="266" t="s">
        <v>37</v>
      </c>
      <c r="F24" s="6"/>
      <c r="H24" s="16" t="s">
        <v>25</v>
      </c>
      <c r="I24" s="282" t="str">
        <f>IF('I_ 0'!E34="","",('I_ 0'!E34))</f>
        <v/>
      </c>
      <c r="J24" s="524" t="s">
        <v>825</v>
      </c>
      <c r="K24" s="145">
        <v>5</v>
      </c>
      <c r="L24" s="82"/>
      <c r="M24" s="82"/>
      <c r="N24" s="114" t="s">
        <v>381</v>
      </c>
      <c r="O24" s="114">
        <v>5</v>
      </c>
      <c r="P24" s="82"/>
      <c r="Q24" s="82"/>
      <c r="R24" s="82"/>
      <c r="S24" s="82"/>
      <c r="T24" s="82"/>
      <c r="U24" s="82"/>
      <c r="X24" s="82"/>
      <c r="Y24" s="82"/>
      <c r="Z24" s="82"/>
      <c r="AA24" s="82"/>
      <c r="AB24" s="82"/>
      <c r="AC24" s="82"/>
      <c r="AD24" s="82"/>
      <c r="AE24" s="82"/>
      <c r="AF24" s="122" t="s">
        <v>404</v>
      </c>
      <c r="AG24" s="146">
        <v>5</v>
      </c>
    </row>
    <row r="25" spans="1:35" s="7" customFormat="1" x14ac:dyDescent="0.2">
      <c r="A25" s="288">
        <v>20</v>
      </c>
      <c r="C25" s="4" t="s">
        <v>264</v>
      </c>
      <c r="D25" s="4"/>
      <c r="E25" s="266"/>
      <c r="F25" s="34" t="s">
        <v>224</v>
      </c>
      <c r="H25" s="16" t="s">
        <v>284</v>
      </c>
      <c r="I25" s="282" t="str">
        <f>IF('I_ 0'!J26="","",(VLOOKUP('I_ 0'!J26,V20:W21,2,0)))</f>
        <v/>
      </c>
      <c r="J25" s="521" t="s">
        <v>826</v>
      </c>
      <c r="K25" s="145">
        <v>6</v>
      </c>
      <c r="L25" s="45"/>
      <c r="M25" s="45"/>
      <c r="N25" s="121" t="s">
        <v>382</v>
      </c>
      <c r="O25" s="121">
        <v>6</v>
      </c>
      <c r="P25" s="45"/>
      <c r="Q25" s="45"/>
      <c r="R25" s="45"/>
      <c r="S25" s="45"/>
      <c r="T25" s="45"/>
      <c r="U25" s="45"/>
      <c r="X25" s="45"/>
      <c r="Y25" s="45"/>
      <c r="Z25" s="45"/>
      <c r="AA25" s="45"/>
      <c r="AB25" s="45"/>
      <c r="AC25" s="45"/>
      <c r="AD25" s="45"/>
      <c r="AE25" s="45"/>
      <c r="AF25" s="113" t="s">
        <v>405</v>
      </c>
      <c r="AG25" s="146">
        <v>6</v>
      </c>
    </row>
    <row r="26" spans="1:35" s="7" customFormat="1" x14ac:dyDescent="0.2">
      <c r="A26" s="288">
        <v>21</v>
      </c>
      <c r="C26" s="4" t="s">
        <v>482</v>
      </c>
      <c r="D26" s="4"/>
      <c r="E26" s="266"/>
      <c r="F26" s="34"/>
      <c r="H26" s="16" t="s">
        <v>284</v>
      </c>
      <c r="I26" s="282" t="str">
        <f>IF('I_ 0'!J27="","",(VLOOKUP('I_ 0'!J27,X20:Y22,2,0)))</f>
        <v/>
      </c>
      <c r="J26" s="521" t="s">
        <v>827</v>
      </c>
      <c r="K26" s="145">
        <v>12</v>
      </c>
      <c r="L26" s="45"/>
      <c r="M26" s="45"/>
      <c r="N26" s="114" t="s">
        <v>383</v>
      </c>
      <c r="O26" s="114">
        <v>7</v>
      </c>
      <c r="P26" s="45"/>
      <c r="Q26" s="45"/>
      <c r="R26" s="45"/>
      <c r="S26" s="45"/>
      <c r="T26" s="45"/>
      <c r="U26" s="45"/>
      <c r="V26" s="45"/>
      <c r="W26" s="45"/>
      <c r="X26" s="45"/>
      <c r="Y26" s="45"/>
      <c r="Z26" s="45"/>
      <c r="AA26" s="45"/>
      <c r="AB26" s="45"/>
      <c r="AC26" s="45"/>
      <c r="AD26" s="45"/>
      <c r="AE26" s="45"/>
      <c r="AF26" s="45"/>
    </row>
    <row r="27" spans="1:35" s="7" customFormat="1" x14ac:dyDescent="0.2">
      <c r="A27" s="288">
        <v>22</v>
      </c>
      <c r="C27" s="4" t="s">
        <v>12</v>
      </c>
      <c r="D27" s="4"/>
      <c r="E27" s="266"/>
      <c r="F27" s="34"/>
      <c r="H27" s="16" t="s">
        <v>28</v>
      </c>
      <c r="I27" s="287" t="str">
        <f>IF('I_ 0'!J28="","",('I_ 0'!J28))</f>
        <v>30.06.</v>
      </c>
      <c r="J27" s="521" t="s">
        <v>822</v>
      </c>
      <c r="K27" s="145">
        <v>7</v>
      </c>
      <c r="L27" s="45"/>
      <c r="M27" s="45"/>
      <c r="N27" s="114" t="s">
        <v>87</v>
      </c>
      <c r="O27" s="114">
        <v>8</v>
      </c>
      <c r="P27" s="45"/>
      <c r="Q27" s="45"/>
      <c r="R27" s="45"/>
      <c r="S27" s="45"/>
      <c r="T27" s="45"/>
      <c r="U27" s="45"/>
      <c r="V27" s="45"/>
      <c r="W27" s="45"/>
      <c r="X27" s="45"/>
      <c r="Y27" s="45"/>
      <c r="Z27" s="45"/>
      <c r="AA27" s="45"/>
      <c r="AB27" s="45"/>
      <c r="AC27" s="45"/>
      <c r="AD27" s="45"/>
      <c r="AE27" s="45"/>
      <c r="AF27" s="45"/>
    </row>
    <row r="28" spans="1:35" s="7" customFormat="1" x14ac:dyDescent="0.2">
      <c r="A28" s="288">
        <v>23</v>
      </c>
      <c r="C28" s="4" t="s">
        <v>38</v>
      </c>
      <c r="D28" s="4"/>
      <c r="E28" s="33"/>
      <c r="F28" s="34"/>
      <c r="H28" s="16" t="s">
        <v>25</v>
      </c>
      <c r="I28" s="282">
        <f>IF('I_ 0'!J29="","",('I_ 0'!J29))</f>
        <v>2017</v>
      </c>
      <c r="J28" s="521" t="s">
        <v>823</v>
      </c>
      <c r="K28" s="145">
        <v>8</v>
      </c>
      <c r="L28" s="82"/>
      <c r="M28" s="82"/>
      <c r="P28" s="82"/>
      <c r="Q28" s="82"/>
      <c r="R28" s="82"/>
      <c r="S28" s="82"/>
      <c r="T28" s="82"/>
      <c r="U28" s="82"/>
      <c r="V28" s="82"/>
      <c r="W28" s="82"/>
      <c r="X28" s="82"/>
      <c r="Y28" s="82"/>
      <c r="Z28" s="82"/>
      <c r="AA28" s="82"/>
      <c r="AB28" s="82"/>
      <c r="AC28" s="82"/>
      <c r="AD28" s="82"/>
      <c r="AE28" s="82"/>
      <c r="AF28" s="82"/>
    </row>
    <row r="29" spans="1:35" s="7" customFormat="1" x14ac:dyDescent="0.2">
      <c r="A29" s="288">
        <v>24</v>
      </c>
      <c r="C29" s="4" t="s">
        <v>39</v>
      </c>
      <c r="D29" s="4"/>
      <c r="E29" s="33"/>
      <c r="F29" s="34"/>
      <c r="H29" s="16" t="s">
        <v>25</v>
      </c>
      <c r="I29" s="282">
        <f>IF('I_ 0'!J30="","",('I_ 0'!J30))</f>
        <v>2019</v>
      </c>
      <c r="J29" s="524" t="s">
        <v>824</v>
      </c>
      <c r="K29" s="145">
        <v>9</v>
      </c>
      <c r="L29" s="45"/>
      <c r="M29" s="45"/>
      <c r="P29" s="45"/>
      <c r="Q29" s="45"/>
      <c r="R29" s="45"/>
      <c r="S29" s="45"/>
      <c r="T29" s="45"/>
      <c r="U29" s="45"/>
      <c r="V29" s="45"/>
      <c r="W29" s="45"/>
      <c r="X29" s="45"/>
      <c r="Y29" s="45"/>
      <c r="Z29" s="45"/>
      <c r="AA29" s="45"/>
      <c r="AB29" s="45"/>
      <c r="AC29" s="45"/>
      <c r="AD29" s="45"/>
      <c r="AE29" s="45"/>
      <c r="AF29" s="45"/>
    </row>
    <row r="30" spans="1:35" s="7" customFormat="1" x14ac:dyDescent="0.2">
      <c r="A30" s="288">
        <v>25</v>
      </c>
      <c r="C30" s="4" t="s">
        <v>528</v>
      </c>
      <c r="D30" s="4"/>
      <c r="E30" s="33"/>
      <c r="F30" s="34"/>
      <c r="H30" s="16" t="s">
        <v>28</v>
      </c>
      <c r="I30" s="287" t="str">
        <f>IF('I_ 0'!J31="","",('I_ 0'!J31))</f>
        <v/>
      </c>
      <c r="J30" s="521" t="s">
        <v>821</v>
      </c>
      <c r="K30" s="145">
        <v>10</v>
      </c>
      <c r="L30" s="45"/>
      <c r="M30" s="45"/>
      <c r="N30" s="45"/>
      <c r="O30" s="45"/>
      <c r="P30" s="45"/>
      <c r="Q30" s="45"/>
      <c r="R30" s="45"/>
      <c r="S30" s="45"/>
      <c r="T30" s="45"/>
      <c r="U30" s="45"/>
      <c r="V30" s="45"/>
      <c r="W30" s="45"/>
      <c r="X30" s="45"/>
      <c r="Y30" s="45"/>
      <c r="Z30" s="45"/>
      <c r="AA30" s="45"/>
      <c r="AB30" s="45"/>
      <c r="AC30" s="45"/>
      <c r="AD30" s="45"/>
      <c r="AE30" s="45"/>
      <c r="AF30" s="45"/>
    </row>
    <row r="31" spans="1:35" s="7" customFormat="1" x14ac:dyDescent="0.2">
      <c r="A31" s="288">
        <v>26</v>
      </c>
      <c r="C31" s="7" t="s">
        <v>529</v>
      </c>
      <c r="D31" s="4"/>
      <c r="E31" s="33"/>
      <c r="F31" s="6"/>
      <c r="H31" s="16" t="s">
        <v>28</v>
      </c>
      <c r="I31" s="287" t="str">
        <f>IF('I_ 0'!J32="","",('I_ 0'!J32))</f>
        <v/>
      </c>
      <c r="J31" s="521" t="s">
        <v>771</v>
      </c>
      <c r="K31" s="145">
        <v>11</v>
      </c>
    </row>
    <row r="32" spans="1:35" s="7" customFormat="1" x14ac:dyDescent="0.2">
      <c r="A32" s="288">
        <v>27</v>
      </c>
      <c r="C32" s="7" t="s">
        <v>390</v>
      </c>
      <c r="D32" s="4"/>
      <c r="E32" s="33"/>
      <c r="F32" s="6"/>
      <c r="G32" s="6"/>
      <c r="H32" s="6" t="s">
        <v>284</v>
      </c>
      <c r="I32" s="287" t="str">
        <f>IF('I_ 0'!J41="","",('I_ 0'!J41))</f>
        <v/>
      </c>
    </row>
    <row r="33" spans="1:9" s="7" customFormat="1" x14ac:dyDescent="0.2">
      <c r="A33" s="288">
        <v>28</v>
      </c>
      <c r="C33" s="4" t="s">
        <v>374</v>
      </c>
      <c r="D33" s="4"/>
      <c r="E33" s="33"/>
      <c r="F33" s="6"/>
      <c r="G33" s="6"/>
      <c r="H33" s="6" t="s">
        <v>29</v>
      </c>
      <c r="I33" s="282" t="str">
        <f>IF('I_ 0'!J33="","",('I_ 0'!J33))</f>
        <v/>
      </c>
    </row>
    <row r="34" spans="1:9" s="7" customFormat="1" x14ac:dyDescent="0.2">
      <c r="A34" s="288">
        <v>29</v>
      </c>
      <c r="C34" s="4" t="s">
        <v>375</v>
      </c>
      <c r="D34" s="4"/>
      <c r="E34" s="33"/>
      <c r="F34" s="6"/>
      <c r="G34" s="6"/>
      <c r="H34" s="6" t="s">
        <v>29</v>
      </c>
      <c r="I34" s="282" t="str">
        <f>IF('I_ 0'!J34="","",('I_ 0'!J34))</f>
        <v/>
      </c>
    </row>
    <row r="35" spans="1:9" s="7" customFormat="1" x14ac:dyDescent="0.2">
      <c r="A35" s="288">
        <v>30</v>
      </c>
      <c r="B35" s="4"/>
      <c r="C35" s="4"/>
      <c r="D35" s="4"/>
      <c r="E35" s="266"/>
      <c r="F35" s="6"/>
      <c r="G35" s="6"/>
      <c r="H35" s="6"/>
      <c r="I35" s="78"/>
    </row>
    <row r="36" spans="1:9" s="7" customFormat="1" x14ac:dyDescent="0.2">
      <c r="A36" s="288">
        <v>31</v>
      </c>
      <c r="B36" s="11" t="s">
        <v>265</v>
      </c>
      <c r="D36" s="4"/>
      <c r="E36" s="266"/>
      <c r="F36" s="6"/>
      <c r="G36" s="6"/>
      <c r="H36" s="6"/>
      <c r="I36" s="78"/>
    </row>
    <row r="37" spans="1:9" s="7" customFormat="1" x14ac:dyDescent="0.2">
      <c r="A37" s="288">
        <v>32</v>
      </c>
      <c r="B37" s="4"/>
      <c r="C37" s="4" t="s">
        <v>215</v>
      </c>
      <c r="E37" s="266"/>
      <c r="F37" s="6"/>
      <c r="H37" s="16" t="s">
        <v>199</v>
      </c>
      <c r="I37" s="282" t="str">
        <f>IF('I_ 0'!E37="","",('I_ 0'!E37))</f>
        <v/>
      </c>
    </row>
    <row r="38" spans="1:9" s="7" customFormat="1" x14ac:dyDescent="0.2">
      <c r="A38" s="288">
        <v>33</v>
      </c>
      <c r="B38" s="4"/>
      <c r="C38" s="4" t="s">
        <v>40</v>
      </c>
      <c r="E38" s="266"/>
      <c r="F38" s="6"/>
      <c r="H38" s="16" t="s">
        <v>199</v>
      </c>
      <c r="I38" s="282" t="str">
        <f>IF('I_ 0'!E38="","",('I_ 0'!E38))</f>
        <v/>
      </c>
    </row>
    <row r="39" spans="1:9" s="7" customFormat="1" x14ac:dyDescent="0.2">
      <c r="A39" s="288">
        <v>34</v>
      </c>
      <c r="B39" s="4"/>
      <c r="C39" s="4" t="s">
        <v>41</v>
      </c>
      <c r="E39" s="266"/>
      <c r="F39" s="6"/>
      <c r="H39" s="16" t="s">
        <v>199</v>
      </c>
      <c r="I39" s="282" t="str">
        <f>IF('I_ 0'!J37="","",('I_ 0'!J37))</f>
        <v/>
      </c>
    </row>
    <row r="40" spans="1:9" s="7" customFormat="1" x14ac:dyDescent="0.2">
      <c r="A40" s="288">
        <v>35</v>
      </c>
      <c r="B40" s="4"/>
      <c r="C40" s="4" t="s">
        <v>393</v>
      </c>
      <c r="E40" s="266"/>
      <c r="F40" s="6"/>
      <c r="H40" s="16" t="s">
        <v>199</v>
      </c>
      <c r="I40" s="282" t="str">
        <f>IF('I_ 0'!J38="","",('I_ 0'!J38))</f>
        <v/>
      </c>
    </row>
    <row r="41" spans="1:9" s="7" customFormat="1" x14ac:dyDescent="0.2">
      <c r="A41" s="288">
        <v>36</v>
      </c>
      <c r="B41" s="4"/>
      <c r="C41" s="4"/>
      <c r="E41" s="266"/>
      <c r="F41" s="6"/>
      <c r="H41" s="6"/>
      <c r="I41" s="78"/>
    </row>
    <row r="42" spans="1:9" x14ac:dyDescent="0.2">
      <c r="A42" s="288">
        <v>37</v>
      </c>
      <c r="B42" s="20" t="s">
        <v>42</v>
      </c>
      <c r="C42" s="12"/>
      <c r="D42" s="12"/>
      <c r="E42" s="267"/>
      <c r="F42" s="13"/>
      <c r="G42" s="6"/>
      <c r="H42" s="6"/>
      <c r="I42" s="77"/>
    </row>
    <row r="43" spans="1:9" s="7" customFormat="1" x14ac:dyDescent="0.2">
      <c r="A43" s="288">
        <v>38</v>
      </c>
      <c r="C43" s="4" t="s">
        <v>488</v>
      </c>
      <c r="D43" s="4"/>
      <c r="E43" s="266"/>
      <c r="F43" s="6"/>
      <c r="G43" s="6"/>
      <c r="H43" s="6" t="s">
        <v>25</v>
      </c>
      <c r="I43" s="282" t="str">
        <f>IF('I_ 0'!E16="","",('I_ 0'!E16))</f>
        <v/>
      </c>
    </row>
    <row r="44" spans="1:9" s="7" customFormat="1" x14ac:dyDescent="0.2">
      <c r="A44" s="288">
        <v>39</v>
      </c>
      <c r="C44" s="4" t="s">
        <v>575</v>
      </c>
      <c r="D44" s="4"/>
      <c r="E44" s="266"/>
      <c r="F44" s="6"/>
      <c r="G44" s="6"/>
      <c r="H44" s="6" t="s">
        <v>26</v>
      </c>
      <c r="I44" s="282" t="str">
        <f>IF('I_ 0'!E17="","",('I_ 0'!E17))</f>
        <v/>
      </c>
    </row>
    <row r="45" spans="1:9" s="7" customFormat="1" x14ac:dyDescent="0.2">
      <c r="A45" s="288">
        <v>40</v>
      </c>
      <c r="C45" s="4" t="s">
        <v>574</v>
      </c>
      <c r="D45" s="4"/>
      <c r="E45" s="266"/>
      <c r="F45" s="6"/>
      <c r="G45" s="6"/>
      <c r="H45" s="6" t="s">
        <v>27</v>
      </c>
      <c r="I45" s="282" t="str">
        <f>IF('I_ 0'!E18="","",(VLOOKUP('I_ 0'!E18,AD20:AE21,2,0)))</f>
        <v/>
      </c>
    </row>
    <row r="46" spans="1:9" s="7" customFormat="1" x14ac:dyDescent="0.2">
      <c r="A46" s="288">
        <v>41</v>
      </c>
      <c r="C46" s="4" t="s">
        <v>489</v>
      </c>
      <c r="D46" s="4"/>
      <c r="E46" s="266"/>
      <c r="F46" s="6"/>
      <c r="G46" s="6"/>
      <c r="H46" s="6" t="s">
        <v>284</v>
      </c>
      <c r="I46" s="282" t="str">
        <f>IF('I_ 0'!E19="","",(VLOOKUP('I_ 0'!E19,AF20:AG25,2,0)))</f>
        <v/>
      </c>
    </row>
    <row r="47" spans="1:9" s="7" customFormat="1" x14ac:dyDescent="0.2">
      <c r="A47" s="288">
        <v>42</v>
      </c>
      <c r="C47" s="4" t="s">
        <v>490</v>
      </c>
      <c r="D47" s="4"/>
      <c r="E47" s="266"/>
      <c r="F47" s="6"/>
      <c r="G47" s="6"/>
      <c r="H47" s="6" t="s">
        <v>25</v>
      </c>
      <c r="I47" s="282" t="str">
        <f>IF('I_ 0'!J16="","",'I_ 0'!J16)</f>
        <v/>
      </c>
    </row>
    <row r="48" spans="1:9" s="7" customFormat="1" x14ac:dyDescent="0.2">
      <c r="A48" s="288">
        <v>43</v>
      </c>
      <c r="C48" s="4" t="s">
        <v>573</v>
      </c>
      <c r="D48" s="4"/>
      <c r="E48" s="266"/>
      <c r="F48" s="6"/>
      <c r="G48" s="6"/>
      <c r="H48" s="6" t="s">
        <v>26</v>
      </c>
      <c r="I48" s="282" t="str">
        <f>IF('I_ 0'!J17="","",'I_ 0'!J17)</f>
        <v/>
      </c>
    </row>
    <row r="49" spans="1:9" s="7" customFormat="1" x14ac:dyDescent="0.2">
      <c r="A49" s="288">
        <v>44</v>
      </c>
      <c r="C49" s="4" t="s">
        <v>572</v>
      </c>
      <c r="D49" s="4"/>
      <c r="E49" s="266"/>
      <c r="F49" s="6"/>
      <c r="G49" s="6"/>
      <c r="H49" s="6" t="s">
        <v>27</v>
      </c>
      <c r="I49" s="282" t="str">
        <f>IF('I_ 0'!J18="","",(VLOOKUP('I_ 0'!J18,AD20:AE21,2,0)))</f>
        <v/>
      </c>
    </row>
    <row r="50" spans="1:9" s="7" customFormat="1" x14ac:dyDescent="0.2">
      <c r="A50" s="288">
        <v>45</v>
      </c>
      <c r="C50" s="4" t="s">
        <v>570</v>
      </c>
      <c r="D50" s="4"/>
      <c r="E50" s="266"/>
      <c r="F50" s="6"/>
      <c r="G50" s="6"/>
      <c r="H50" s="6" t="s">
        <v>284</v>
      </c>
      <c r="I50" s="282" t="str">
        <f>IF('I_ 0'!J19="","",(VLOOKUP('I_ 0'!J19,AF20:AG25,2,0)))</f>
        <v/>
      </c>
    </row>
    <row r="51" spans="1:9" s="7" customFormat="1" x14ac:dyDescent="0.2">
      <c r="A51" s="288">
        <v>46</v>
      </c>
      <c r="E51" s="33"/>
      <c r="F51" s="16"/>
      <c r="H51" s="16"/>
      <c r="I51" s="76"/>
    </row>
    <row r="52" spans="1:9" s="20" customFormat="1" ht="15.75" x14ac:dyDescent="0.25">
      <c r="A52" s="288">
        <v>47</v>
      </c>
      <c r="B52" s="42" t="s">
        <v>271</v>
      </c>
      <c r="C52" s="7"/>
      <c r="E52" s="268"/>
      <c r="F52" s="39"/>
      <c r="H52" s="40"/>
      <c r="I52" s="79"/>
    </row>
    <row r="53" spans="1:9" x14ac:dyDescent="0.2">
      <c r="A53" s="288">
        <v>48</v>
      </c>
      <c r="C53" s="20"/>
      <c r="G53" s="17"/>
      <c r="H53" s="16"/>
    </row>
    <row r="54" spans="1:9" s="7" customFormat="1" x14ac:dyDescent="0.2">
      <c r="A54" s="288">
        <v>49</v>
      </c>
      <c r="B54" s="7" t="s">
        <v>183</v>
      </c>
      <c r="E54" s="33"/>
      <c r="F54" s="16"/>
      <c r="H54" s="16"/>
      <c r="I54" s="76"/>
    </row>
    <row r="55" spans="1:9" s="7" customFormat="1" x14ac:dyDescent="0.2">
      <c r="A55" s="288">
        <v>50</v>
      </c>
      <c r="C55" s="7" t="s">
        <v>184</v>
      </c>
      <c r="E55" s="33"/>
      <c r="F55" s="16"/>
      <c r="H55" s="16"/>
      <c r="I55" s="76"/>
    </row>
    <row r="56" spans="1:9" s="7" customFormat="1" x14ac:dyDescent="0.2">
      <c r="A56" s="288">
        <v>51</v>
      </c>
      <c r="C56" s="36" t="s">
        <v>157</v>
      </c>
      <c r="D56" s="7" t="s">
        <v>185</v>
      </c>
      <c r="E56" s="33"/>
      <c r="F56" s="16"/>
      <c r="H56" s="41" t="s">
        <v>274</v>
      </c>
      <c r="I56" s="282" t="str">
        <f>IF('I_ 0'!D48="","",('I_ 0'!D48))</f>
        <v/>
      </c>
    </row>
    <row r="57" spans="1:9" s="7" customFormat="1" x14ac:dyDescent="0.2">
      <c r="A57" s="288">
        <v>52</v>
      </c>
      <c r="C57" s="36" t="s">
        <v>157</v>
      </c>
      <c r="D57" s="7" t="s">
        <v>186</v>
      </c>
      <c r="E57" s="33"/>
      <c r="F57" s="16"/>
      <c r="H57" s="41" t="s">
        <v>274</v>
      </c>
      <c r="I57" s="282" t="str">
        <f>IF('I_ 0'!D49="","",('I_ 0'!D49))</f>
        <v/>
      </c>
    </row>
    <row r="58" spans="1:9" s="7" customFormat="1" x14ac:dyDescent="0.2">
      <c r="A58" s="288">
        <v>53</v>
      </c>
      <c r="C58" s="36" t="s">
        <v>157</v>
      </c>
      <c r="D58" s="7" t="s">
        <v>179</v>
      </c>
      <c r="E58" s="33"/>
      <c r="F58" s="16"/>
      <c r="H58" s="41" t="s">
        <v>274</v>
      </c>
      <c r="I58" s="282" t="str">
        <f>IF('I_ 0'!D50="","",('I_ 0'!D50))</f>
        <v/>
      </c>
    </row>
    <row r="59" spans="1:9" s="7" customFormat="1" x14ac:dyDescent="0.2">
      <c r="A59" s="288">
        <v>54</v>
      </c>
      <c r="C59" s="36" t="s">
        <v>157</v>
      </c>
      <c r="D59" s="7" t="s">
        <v>513</v>
      </c>
      <c r="E59" s="33"/>
      <c r="F59" s="16"/>
      <c r="H59" s="41" t="s">
        <v>274</v>
      </c>
      <c r="I59" s="282" t="str">
        <f>IF('I_ 0'!D51="","",('I_ 0'!D51))</f>
        <v/>
      </c>
    </row>
    <row r="60" spans="1:9" s="7" customFormat="1" x14ac:dyDescent="0.2">
      <c r="A60" s="288">
        <v>55</v>
      </c>
      <c r="C60" s="7" t="s">
        <v>440</v>
      </c>
      <c r="E60" s="33"/>
      <c r="F60" s="16"/>
      <c r="I60" s="17"/>
    </row>
    <row r="61" spans="1:9" s="7" customFormat="1" x14ac:dyDescent="0.2">
      <c r="A61" s="288">
        <v>56</v>
      </c>
      <c r="C61" s="36" t="s">
        <v>157</v>
      </c>
      <c r="D61" s="7" t="s">
        <v>258</v>
      </c>
      <c r="E61" s="33"/>
      <c r="F61" s="16"/>
      <c r="H61" s="41" t="s">
        <v>274</v>
      </c>
      <c r="I61" s="282" t="str">
        <f>IF('I_ 0'!D54="","",('I_ 0'!D54))</f>
        <v/>
      </c>
    </row>
    <row r="62" spans="1:9" s="7" customFormat="1" x14ac:dyDescent="0.2">
      <c r="A62" s="288">
        <v>57</v>
      </c>
      <c r="C62" s="36" t="s">
        <v>157</v>
      </c>
      <c r="D62" s="7" t="s">
        <v>259</v>
      </c>
      <c r="E62" s="33"/>
      <c r="F62" s="16"/>
      <c r="H62" s="41" t="s">
        <v>274</v>
      </c>
      <c r="I62" s="282" t="str">
        <f>IF('I_ 0'!D55="","",('I_ 0'!D55))</f>
        <v/>
      </c>
    </row>
    <row r="63" spans="1:9" s="7" customFormat="1" x14ac:dyDescent="0.2">
      <c r="A63" s="288">
        <v>58</v>
      </c>
      <c r="C63" s="36" t="s">
        <v>157</v>
      </c>
      <c r="D63" s="7" t="s">
        <v>260</v>
      </c>
      <c r="E63" s="33"/>
      <c r="F63" s="16"/>
      <c r="H63" s="41" t="s">
        <v>274</v>
      </c>
      <c r="I63" s="282" t="str">
        <f>IF('I_ 0'!D56="","",('I_ 0'!D56))</f>
        <v/>
      </c>
    </row>
    <row r="64" spans="1:9" s="7" customFormat="1" x14ac:dyDescent="0.2">
      <c r="A64" s="288">
        <v>59</v>
      </c>
      <c r="C64" s="36" t="s">
        <v>157</v>
      </c>
      <c r="D64" s="7" t="s">
        <v>261</v>
      </c>
      <c r="E64" s="33"/>
      <c r="F64" s="16"/>
      <c r="H64" s="41" t="s">
        <v>274</v>
      </c>
      <c r="I64" s="282" t="str">
        <f>IF('I_ 0'!D57="","",('I_ 0'!D57))</f>
        <v/>
      </c>
    </row>
    <row r="65" spans="1:9" s="7" customFormat="1" x14ac:dyDescent="0.2">
      <c r="A65" s="288">
        <v>60</v>
      </c>
      <c r="C65" s="7" t="s">
        <v>441</v>
      </c>
      <c r="E65" s="33"/>
      <c r="F65" s="16"/>
      <c r="I65" s="17"/>
    </row>
    <row r="66" spans="1:9" s="7" customFormat="1" x14ac:dyDescent="0.2">
      <c r="A66" s="288">
        <v>61</v>
      </c>
      <c r="C66" s="36" t="s">
        <v>157</v>
      </c>
      <c r="D66" s="7" t="s">
        <v>187</v>
      </c>
      <c r="E66" s="33"/>
      <c r="F66" s="16"/>
      <c r="H66" s="41" t="s">
        <v>274</v>
      </c>
      <c r="I66" s="282" t="str">
        <f>IF('I_ 0'!I49="","",('I_ 0'!I49))</f>
        <v/>
      </c>
    </row>
    <row r="67" spans="1:9" s="7" customFormat="1" x14ac:dyDescent="0.2">
      <c r="A67" s="288">
        <v>62</v>
      </c>
      <c r="C67" s="36" t="s">
        <v>157</v>
      </c>
      <c r="D67" s="7" t="s">
        <v>188</v>
      </c>
      <c r="E67" s="33"/>
      <c r="F67" s="16"/>
      <c r="H67" s="41" t="s">
        <v>274</v>
      </c>
      <c r="I67" s="282" t="str">
        <f>IF('I_ 0'!I50="","",('I_ 0'!I50))</f>
        <v/>
      </c>
    </row>
    <row r="68" spans="1:9" s="7" customFormat="1" x14ac:dyDescent="0.2">
      <c r="A68" s="288">
        <v>63</v>
      </c>
      <c r="C68" s="36" t="s">
        <v>157</v>
      </c>
      <c r="D68" s="7" t="s">
        <v>189</v>
      </c>
      <c r="E68" s="33"/>
      <c r="F68" s="16"/>
      <c r="H68" s="41" t="s">
        <v>274</v>
      </c>
      <c r="I68" s="282" t="str">
        <f>IF('I_ 0'!I51="","",('I_ 0'!I51))</f>
        <v/>
      </c>
    </row>
    <row r="69" spans="1:9" s="7" customFormat="1" x14ac:dyDescent="0.2">
      <c r="A69" s="288">
        <v>64</v>
      </c>
      <c r="C69" s="36" t="s">
        <v>157</v>
      </c>
      <c r="D69" s="7" t="s">
        <v>190</v>
      </c>
      <c r="E69" s="33"/>
      <c r="F69" s="16"/>
      <c r="H69" s="41" t="s">
        <v>274</v>
      </c>
      <c r="I69" s="282" t="str">
        <f>IF('I_ 0'!I52="","",('I_ 0'!I52))</f>
        <v/>
      </c>
    </row>
    <row r="70" spans="1:9" s="7" customFormat="1" x14ac:dyDescent="0.2">
      <c r="A70" s="288">
        <v>65</v>
      </c>
      <c r="C70" s="36" t="s">
        <v>157</v>
      </c>
      <c r="D70" s="7" t="s">
        <v>191</v>
      </c>
      <c r="E70" s="33"/>
      <c r="F70" s="16"/>
      <c r="H70" s="41" t="s">
        <v>274</v>
      </c>
      <c r="I70" s="282" t="str">
        <f>IF('I_ 0'!I53="","",('I_ 0'!I53))</f>
        <v/>
      </c>
    </row>
    <row r="71" spans="1:9" s="7" customFormat="1" x14ac:dyDescent="0.2">
      <c r="A71" s="288">
        <v>66</v>
      </c>
      <c r="C71" s="36" t="s">
        <v>157</v>
      </c>
      <c r="D71" s="7" t="s">
        <v>192</v>
      </c>
      <c r="E71" s="33"/>
      <c r="F71" s="16"/>
      <c r="H71" s="41" t="s">
        <v>274</v>
      </c>
      <c r="I71" s="282" t="str">
        <f>IF('I_ 0'!I54="","",('I_ 0'!I54))</f>
        <v/>
      </c>
    </row>
    <row r="72" spans="1:9" s="7" customFormat="1" x14ac:dyDescent="0.2">
      <c r="A72" s="288">
        <v>67</v>
      </c>
      <c r="C72" s="7" t="s">
        <v>571</v>
      </c>
      <c r="E72" s="33"/>
      <c r="F72" s="16"/>
      <c r="H72" s="41" t="s">
        <v>274</v>
      </c>
      <c r="I72" s="282" t="str">
        <f>IF('I_ 0'!I56="","",('I_ 0'!I56))</f>
        <v/>
      </c>
    </row>
    <row r="73" spans="1:9" s="7" customFormat="1" x14ac:dyDescent="0.2">
      <c r="A73" s="288">
        <v>68</v>
      </c>
      <c r="C73" s="33" t="s">
        <v>442</v>
      </c>
      <c r="E73" s="33"/>
      <c r="F73" s="16"/>
      <c r="H73" s="41" t="s">
        <v>274</v>
      </c>
      <c r="I73" s="282" t="str">
        <f>IF('I_ 0'!I57="","",('I_ 0'!I57))</f>
        <v/>
      </c>
    </row>
    <row r="74" spans="1:9" s="7" customFormat="1" x14ac:dyDescent="0.2">
      <c r="A74" s="288">
        <v>69</v>
      </c>
      <c r="C74" s="33"/>
      <c r="E74" s="33"/>
      <c r="F74" s="16"/>
      <c r="H74" s="41"/>
      <c r="I74" s="78"/>
    </row>
    <row r="75" spans="1:9" x14ac:dyDescent="0.2">
      <c r="A75" s="288">
        <v>70</v>
      </c>
      <c r="B75" s="8" t="s">
        <v>44</v>
      </c>
      <c r="C75" s="12"/>
      <c r="D75" s="12"/>
      <c r="E75" s="267"/>
      <c r="F75" s="13"/>
      <c r="G75" s="6"/>
      <c r="H75" s="6"/>
    </row>
    <row r="76" spans="1:9" s="7" customFormat="1" ht="11.25" x14ac:dyDescent="0.2">
      <c r="A76" s="288">
        <v>71</v>
      </c>
      <c r="C76" s="9"/>
      <c r="D76" s="9"/>
      <c r="E76" s="266"/>
      <c r="F76" s="6"/>
      <c r="G76" s="6"/>
      <c r="H76" s="16" t="s">
        <v>47</v>
      </c>
      <c r="I76" s="16" t="s">
        <v>193</v>
      </c>
    </row>
    <row r="77" spans="1:9" s="7" customFormat="1" x14ac:dyDescent="0.2">
      <c r="A77" s="288">
        <v>72</v>
      </c>
      <c r="C77" s="2" t="s">
        <v>45</v>
      </c>
      <c r="D77" s="2"/>
      <c r="E77" s="266" t="s">
        <v>55</v>
      </c>
      <c r="F77" s="6"/>
      <c r="G77" s="16" t="s">
        <v>48</v>
      </c>
      <c r="H77" s="286" t="str">
        <f>IF(I_1!D5="","",(I_1!D5))</f>
        <v/>
      </c>
      <c r="I77" s="286" t="str">
        <f>IF(I_1!F5="","",(I_1!F5))</f>
        <v/>
      </c>
    </row>
    <row r="78" spans="1:9" s="7" customFormat="1" x14ac:dyDescent="0.2">
      <c r="A78" s="288">
        <v>73</v>
      </c>
      <c r="C78" s="2" t="s">
        <v>49</v>
      </c>
      <c r="D78" s="2"/>
      <c r="E78" s="266" t="s">
        <v>55</v>
      </c>
      <c r="F78" s="6"/>
      <c r="G78" s="16" t="s">
        <v>48</v>
      </c>
      <c r="H78" s="286" t="str">
        <f>IF(I_1!D6="","",(I_1!D6))</f>
        <v/>
      </c>
      <c r="I78" s="286" t="str">
        <f>IF(I_1!F6="","",(I_1!F6))</f>
        <v/>
      </c>
    </row>
    <row r="79" spans="1:9" s="7" customFormat="1" x14ac:dyDescent="0.2">
      <c r="A79" s="288">
        <v>74</v>
      </c>
      <c r="C79" s="2" t="s">
        <v>50</v>
      </c>
      <c r="D79" s="2"/>
      <c r="E79" s="266" t="s">
        <v>55</v>
      </c>
      <c r="F79" s="6"/>
      <c r="G79" s="16" t="s">
        <v>48</v>
      </c>
      <c r="H79" s="286" t="str">
        <f>IF(I_1!D7="","",(I_1!D7))</f>
        <v/>
      </c>
      <c r="I79" s="286" t="str">
        <f>IF(I_1!F7="","",(I_1!F7))</f>
        <v/>
      </c>
    </row>
    <row r="80" spans="1:9" s="7" customFormat="1" x14ac:dyDescent="0.2">
      <c r="A80" s="288">
        <v>75</v>
      </c>
      <c r="C80" s="2" t="s">
        <v>51</v>
      </c>
      <c r="D80" s="2"/>
      <c r="E80" s="266" t="s">
        <v>55</v>
      </c>
      <c r="F80" s="6"/>
      <c r="G80" s="16" t="s">
        <v>48</v>
      </c>
      <c r="H80" s="286">
        <f>IF(I_1!D8="","",(I_1!D8))</f>
        <v>0</v>
      </c>
      <c r="I80" s="286">
        <f>IF(I_1!F8="","",(I_1!F8))</f>
        <v>0</v>
      </c>
    </row>
    <row r="81" spans="1:9" s="7" customFormat="1" x14ac:dyDescent="0.2">
      <c r="A81" s="288">
        <v>76</v>
      </c>
      <c r="C81" s="2" t="s">
        <v>51</v>
      </c>
      <c r="D81" s="2"/>
      <c r="E81" s="266" t="s">
        <v>46</v>
      </c>
      <c r="F81" s="6"/>
      <c r="G81" s="16" t="s">
        <v>48</v>
      </c>
      <c r="H81" s="286">
        <f>IF(I_1!E8="","",(I_1!E8))</f>
        <v>0</v>
      </c>
      <c r="I81" s="286">
        <f>IF(I_1!G8="","",(I_1!G8))</f>
        <v>0</v>
      </c>
    </row>
    <row r="82" spans="1:9" s="7" customFormat="1" x14ac:dyDescent="0.2">
      <c r="A82" s="288">
        <v>77</v>
      </c>
      <c r="C82" s="2" t="s">
        <v>52</v>
      </c>
      <c r="D82" s="2"/>
      <c r="E82" s="266" t="s">
        <v>55</v>
      </c>
      <c r="F82" s="6"/>
      <c r="G82" s="16" t="s">
        <v>48</v>
      </c>
      <c r="H82" s="286" t="str">
        <f>IF(I_1!D9="","",(I_1!D9))</f>
        <v/>
      </c>
      <c r="I82" s="286" t="str">
        <f>IF(I_1!F9="","",(I_1!F9))</f>
        <v/>
      </c>
    </row>
    <row r="83" spans="1:9" s="7" customFormat="1" x14ac:dyDescent="0.2">
      <c r="A83" s="288">
        <v>78</v>
      </c>
      <c r="C83" s="2" t="s">
        <v>53</v>
      </c>
      <c r="D83" s="2"/>
      <c r="E83" s="266" t="s">
        <v>55</v>
      </c>
      <c r="F83" s="6"/>
      <c r="G83" s="16" t="s">
        <v>48</v>
      </c>
      <c r="H83" s="286" t="str">
        <f>IF(I_1!D10="","",(I_1!D10))</f>
        <v/>
      </c>
      <c r="I83" s="286" t="str">
        <f>IF(I_1!F10="","",(I_1!F10))</f>
        <v/>
      </c>
    </row>
    <row r="84" spans="1:9" s="7" customFormat="1" x14ac:dyDescent="0.2">
      <c r="A84" s="288">
        <v>79</v>
      </c>
      <c r="C84" s="9" t="s">
        <v>54</v>
      </c>
      <c r="D84" s="2"/>
      <c r="E84" s="266" t="s">
        <v>55</v>
      </c>
      <c r="F84" s="6"/>
      <c r="G84" s="16" t="s">
        <v>48</v>
      </c>
      <c r="H84" s="286">
        <f>IF(I_1!D11="","",(I_1!D11))</f>
        <v>0</v>
      </c>
      <c r="I84" s="286">
        <f>IF(I_1!G11="","",(I_1!G11))</f>
        <v>0</v>
      </c>
    </row>
    <row r="85" spans="1:9" s="7" customFormat="1" x14ac:dyDescent="0.2">
      <c r="A85" s="288">
        <v>80</v>
      </c>
      <c r="C85" s="9"/>
      <c r="D85" s="2"/>
      <c r="E85" s="266"/>
      <c r="F85" s="6"/>
      <c r="G85" s="3"/>
      <c r="H85" s="16"/>
      <c r="I85" s="78"/>
    </row>
    <row r="86" spans="1:9" x14ac:dyDescent="0.2">
      <c r="A86" s="288">
        <v>84</v>
      </c>
      <c r="B86" s="10" t="s">
        <v>57</v>
      </c>
      <c r="C86" s="12"/>
      <c r="D86" s="12"/>
      <c r="E86" s="266"/>
      <c r="F86" s="6"/>
      <c r="G86" s="13"/>
      <c r="H86" s="16" t="s">
        <v>47</v>
      </c>
      <c r="I86" s="16" t="s">
        <v>193</v>
      </c>
    </row>
    <row r="87" spans="1:9" s="7" customFormat="1" x14ac:dyDescent="0.2">
      <c r="A87" s="288">
        <v>85</v>
      </c>
      <c r="B87" s="4"/>
      <c r="C87" s="4" t="str">
        <f>I_1!B15</f>
        <v>Winterweizen</v>
      </c>
      <c r="D87" s="4"/>
      <c r="E87" s="33"/>
      <c r="F87" s="16"/>
      <c r="G87" s="6" t="s">
        <v>48</v>
      </c>
      <c r="H87" s="286" t="str">
        <f>IF(I_1!E15="","",(I_1!E15))</f>
        <v/>
      </c>
      <c r="I87" s="284" t="str">
        <f>IF(I_1!G15="","",(I_1!G15))</f>
        <v/>
      </c>
    </row>
    <row r="88" spans="1:9" s="7" customFormat="1" x14ac:dyDescent="0.2">
      <c r="A88" s="288">
        <v>86</v>
      </c>
      <c r="B88" s="4"/>
      <c r="C88" s="4" t="str">
        <f>I_1!B16</f>
        <v>Wintergerste</v>
      </c>
      <c r="D88" s="4"/>
      <c r="E88" s="33"/>
      <c r="F88" s="16"/>
      <c r="G88" s="6" t="s">
        <v>48</v>
      </c>
      <c r="H88" s="286" t="str">
        <f>IF(I_1!E16="","",(I_1!E16))</f>
        <v/>
      </c>
      <c r="I88" s="284" t="str">
        <f>IF(I_1!G16="","",(I_1!G16))</f>
        <v/>
      </c>
    </row>
    <row r="89" spans="1:9" x14ac:dyDescent="0.2">
      <c r="A89" s="288">
        <v>87</v>
      </c>
      <c r="C89" s="4" t="str">
        <f>I_1!B17</f>
        <v>Sonstiges Getreide</v>
      </c>
      <c r="D89" s="4"/>
      <c r="G89" s="6" t="s">
        <v>48</v>
      </c>
      <c r="H89" s="286" t="str">
        <f>IF(I_1!E17="","",(I_1!E17))</f>
        <v/>
      </c>
      <c r="I89" s="284" t="str">
        <f>IF(I_1!G17="","",(I_1!G17))</f>
        <v/>
      </c>
    </row>
    <row r="90" spans="1:9" s="7" customFormat="1" x14ac:dyDescent="0.2">
      <c r="A90" s="288">
        <v>88</v>
      </c>
      <c r="B90" s="4"/>
      <c r="C90" s="4" t="str">
        <f>I_1!B18</f>
        <v>Hülsenfrüchte</v>
      </c>
      <c r="D90" s="2"/>
      <c r="E90" s="33"/>
      <c r="F90" s="16"/>
      <c r="G90" s="6" t="s">
        <v>48</v>
      </c>
      <c r="H90" s="286" t="str">
        <f>IF(I_1!E18="","",(I_1!E18))</f>
        <v/>
      </c>
      <c r="I90" s="284" t="str">
        <f>IF(I_1!G18="","",(I_1!G18))</f>
        <v/>
      </c>
    </row>
    <row r="91" spans="1:9" s="7" customFormat="1" x14ac:dyDescent="0.2">
      <c r="A91" s="288">
        <v>89</v>
      </c>
      <c r="B91" s="4"/>
      <c r="C91" s="4" t="str">
        <f>I_1!B19</f>
        <v>Winterraps</v>
      </c>
      <c r="D91" s="2"/>
      <c r="E91" s="33"/>
      <c r="F91" s="16"/>
      <c r="G91" s="6" t="s">
        <v>48</v>
      </c>
      <c r="H91" s="286" t="str">
        <f>IF(I_1!E19="","",(I_1!E19))</f>
        <v/>
      </c>
      <c r="I91" s="284" t="str">
        <f>IF(I_1!G19="","",(I_1!G19))</f>
        <v/>
      </c>
    </row>
    <row r="92" spans="1:9" s="7" customFormat="1" x14ac:dyDescent="0.2">
      <c r="A92" s="288">
        <v>90</v>
      </c>
      <c r="B92" s="4"/>
      <c r="C92" s="4" t="str">
        <f>I_1!B20</f>
        <v>Energiemais</v>
      </c>
      <c r="D92" s="4"/>
      <c r="E92" s="33"/>
      <c r="F92" s="16"/>
      <c r="G92" s="6" t="s">
        <v>48</v>
      </c>
      <c r="H92" s="286" t="str">
        <f>IF(I_1!E20="","",(I_1!E20))</f>
        <v/>
      </c>
      <c r="I92" s="284" t="str">
        <f>IF(I_1!G20="","",(I_1!G20))</f>
        <v/>
      </c>
    </row>
    <row r="93" spans="1:9" s="7" customFormat="1" x14ac:dyDescent="0.2">
      <c r="A93" s="288">
        <v>91</v>
      </c>
      <c r="B93" s="4"/>
      <c r="C93" s="4" t="str">
        <f>I_1!B21</f>
        <v>Sonstige Energiepflanzen</v>
      </c>
      <c r="D93" s="4"/>
      <c r="E93" s="33"/>
      <c r="F93" s="16"/>
      <c r="G93" s="6" t="s">
        <v>48</v>
      </c>
      <c r="H93" s="286" t="str">
        <f>IF(I_1!E21="","",(I_1!E21))</f>
        <v/>
      </c>
      <c r="I93" s="284" t="str">
        <f>IF(I_1!G21="","",(I_1!G21))</f>
        <v/>
      </c>
    </row>
    <row r="94" spans="1:9" s="7" customFormat="1" x14ac:dyDescent="0.2">
      <c r="A94" s="288">
        <v>92</v>
      </c>
      <c r="B94" s="4"/>
      <c r="C94" s="4" t="str">
        <f>I_1!B22</f>
        <v>Kartoffeln</v>
      </c>
      <c r="D94" s="4"/>
      <c r="E94" s="33"/>
      <c r="F94" s="16"/>
      <c r="G94" s="6" t="s">
        <v>48</v>
      </c>
      <c r="H94" s="286" t="str">
        <f>IF(I_1!E22="","",(I_1!E22))</f>
        <v/>
      </c>
      <c r="I94" s="284" t="str">
        <f>IF(I_1!G22="","",(I_1!G22))</f>
        <v/>
      </c>
    </row>
    <row r="95" spans="1:9" s="7" customFormat="1" x14ac:dyDescent="0.2">
      <c r="A95" s="288">
        <v>93</v>
      </c>
      <c r="B95" s="4"/>
      <c r="C95" s="4" t="str">
        <f>I_1!B23</f>
        <v>Zuckerrüben</v>
      </c>
      <c r="D95" s="4"/>
      <c r="E95" s="33"/>
      <c r="F95" s="16"/>
      <c r="G95" s="6" t="s">
        <v>48</v>
      </c>
      <c r="H95" s="286" t="str">
        <f>IF(I_1!E23="","",(I_1!E23))</f>
        <v/>
      </c>
      <c r="I95" s="284" t="str">
        <f>IF(I_1!G23="","",(I_1!G23))</f>
        <v/>
      </c>
    </row>
    <row r="96" spans="1:9" s="7" customFormat="1" x14ac:dyDescent="0.2">
      <c r="A96" s="288">
        <v>94</v>
      </c>
      <c r="B96" s="4"/>
      <c r="C96" s="4" t="str">
        <f>I_1!B24</f>
        <v>Silomais</v>
      </c>
      <c r="D96" s="4"/>
      <c r="E96" s="33"/>
      <c r="F96" s="16"/>
      <c r="G96" s="6" t="s">
        <v>48</v>
      </c>
      <c r="H96" s="286" t="str">
        <f>IF(I_1!E24="","",(I_1!E24))</f>
        <v/>
      </c>
      <c r="I96" s="284" t="str">
        <f>IF(I_1!G24="","",(I_1!G24))</f>
        <v/>
      </c>
    </row>
    <row r="97" spans="1:9" s="7" customFormat="1" x14ac:dyDescent="0.2">
      <c r="A97" s="288">
        <v>95</v>
      </c>
      <c r="B97" s="4"/>
      <c r="C97" s="4" t="str">
        <f>I_1!B25</f>
        <v>Sonstiges (bitte angeben)</v>
      </c>
      <c r="D97" s="4"/>
      <c r="E97" s="33"/>
      <c r="F97" s="16"/>
      <c r="G97" s="6" t="s">
        <v>48</v>
      </c>
      <c r="H97" s="286" t="str">
        <f>IF(I_1!E25="","",(I_1!E25))</f>
        <v/>
      </c>
      <c r="I97" s="284" t="str">
        <f>IF(I_1!G25="","",(I_1!G25))</f>
        <v/>
      </c>
    </row>
    <row r="98" spans="1:9" s="7" customFormat="1" x14ac:dyDescent="0.2">
      <c r="A98" s="288">
        <v>96</v>
      </c>
      <c r="B98" s="4"/>
      <c r="C98" s="4" t="str">
        <f>I_1!B26</f>
        <v>Sonstiges (bitte angeben)</v>
      </c>
      <c r="D98" s="4"/>
      <c r="E98" s="33"/>
      <c r="F98" s="16"/>
      <c r="G98" s="6" t="s">
        <v>48</v>
      </c>
      <c r="H98" s="286" t="str">
        <f>IF(I_1!E26="","",(I_1!E26))</f>
        <v/>
      </c>
      <c r="I98" s="284" t="str">
        <f>IF(I_1!G26="","",(I_1!G26))</f>
        <v/>
      </c>
    </row>
    <row r="99" spans="1:9" s="7" customFormat="1" x14ac:dyDescent="0.2">
      <c r="A99" s="288">
        <v>97</v>
      </c>
      <c r="B99" s="4"/>
      <c r="C99" s="4" t="str">
        <f>I_1!B27</f>
        <v>Stillegung/Brache (o.NaRo)</v>
      </c>
      <c r="D99" s="4"/>
      <c r="E99" s="33"/>
      <c r="F99" s="16"/>
      <c r="G99" s="6" t="s">
        <v>48</v>
      </c>
      <c r="H99" s="286" t="str">
        <f>IF(I_1!E27="","",(I_1!E27))</f>
        <v/>
      </c>
      <c r="I99" s="284" t="str">
        <f>IF(I_1!G27="","",(I_1!G27))</f>
        <v/>
      </c>
    </row>
    <row r="100" spans="1:9" s="7" customFormat="1" x14ac:dyDescent="0.2">
      <c r="A100" s="288">
        <v>98</v>
      </c>
      <c r="B100" s="4"/>
      <c r="C100" s="4"/>
      <c r="D100" s="4"/>
      <c r="E100" s="33"/>
      <c r="F100" s="16"/>
      <c r="G100" s="3"/>
      <c r="H100" s="6"/>
      <c r="I100" s="78"/>
    </row>
    <row r="101" spans="1:9" x14ac:dyDescent="0.2">
      <c r="A101" s="288">
        <v>99</v>
      </c>
      <c r="B101" s="11" t="s">
        <v>538</v>
      </c>
      <c r="C101" s="12"/>
      <c r="D101" s="12"/>
      <c r="G101" s="13"/>
      <c r="H101" s="16" t="s">
        <v>47</v>
      </c>
      <c r="I101" s="16" t="s">
        <v>193</v>
      </c>
    </row>
    <row r="102" spans="1:9" s="7" customFormat="1" x14ac:dyDescent="0.2">
      <c r="A102" s="288">
        <v>100</v>
      </c>
      <c r="B102" s="4"/>
      <c r="C102" s="2" t="s">
        <v>67</v>
      </c>
      <c r="D102" s="2"/>
      <c r="E102" s="33"/>
      <c r="F102" s="16"/>
      <c r="G102" s="6" t="s">
        <v>68</v>
      </c>
      <c r="H102" s="286" t="str">
        <f>IF(I_1!E30="","",(I_1!E30))</f>
        <v/>
      </c>
      <c r="I102" s="284" t="str">
        <f>IF(I_1!G30="","",(I_1!G30))</f>
        <v/>
      </c>
    </row>
    <row r="103" spans="1:9" s="7" customFormat="1" x14ac:dyDescent="0.2">
      <c r="A103" s="288">
        <v>101</v>
      </c>
      <c r="B103" s="4"/>
      <c r="C103" s="4" t="s">
        <v>69</v>
      </c>
      <c r="D103" s="4"/>
      <c r="E103" s="33"/>
      <c r="F103" s="16"/>
      <c r="G103" s="6" t="s">
        <v>68</v>
      </c>
      <c r="H103" s="286" t="str">
        <f>IF(I_1!E31="","",(I_1!E31))</f>
        <v/>
      </c>
      <c r="I103" s="284" t="str">
        <f>IF(I_1!G31="","",(I_1!G31))</f>
        <v/>
      </c>
    </row>
    <row r="104" spans="1:9" s="7" customFormat="1" x14ac:dyDescent="0.2">
      <c r="A104" s="288">
        <v>102</v>
      </c>
      <c r="B104" s="4"/>
      <c r="C104" s="4" t="s">
        <v>541</v>
      </c>
      <c r="D104" s="4"/>
      <c r="E104" s="33"/>
      <c r="F104" s="16"/>
      <c r="G104" s="6" t="s">
        <v>68</v>
      </c>
      <c r="H104" s="286" t="str">
        <f>IF(I_1!E32="","",(I_1!E32))</f>
        <v/>
      </c>
      <c r="I104" s="284" t="str">
        <f>IF(I_1!G32="","",(I_1!G32))</f>
        <v/>
      </c>
    </row>
    <row r="105" spans="1:9" s="7" customFormat="1" x14ac:dyDescent="0.2">
      <c r="A105" s="288">
        <v>103</v>
      </c>
      <c r="B105" s="4"/>
      <c r="C105" s="4" t="s">
        <v>70</v>
      </c>
      <c r="D105" s="2"/>
      <c r="E105" s="33"/>
      <c r="F105" s="16"/>
      <c r="G105" s="6" t="s">
        <v>68</v>
      </c>
      <c r="H105" s="286" t="str">
        <f>IF(I_1!E33="","",(I_1!E33))</f>
        <v/>
      </c>
      <c r="I105" s="284" t="str">
        <f>IF(I_1!G33="","",(I_1!G33))</f>
        <v/>
      </c>
    </row>
    <row r="106" spans="1:9" s="7" customFormat="1" x14ac:dyDescent="0.2">
      <c r="A106" s="288">
        <v>104</v>
      </c>
      <c r="B106" s="4"/>
      <c r="C106" s="4"/>
      <c r="D106" s="4"/>
      <c r="E106" s="33"/>
      <c r="F106" s="16"/>
      <c r="G106" s="6"/>
      <c r="H106" s="6"/>
      <c r="I106" s="76"/>
    </row>
    <row r="107" spans="1:9" s="7" customFormat="1" x14ac:dyDescent="0.2">
      <c r="A107" s="288">
        <v>105</v>
      </c>
      <c r="B107" s="8" t="s">
        <v>60</v>
      </c>
      <c r="C107" s="4"/>
      <c r="D107" s="4"/>
      <c r="E107" s="33"/>
      <c r="F107" s="16"/>
      <c r="G107" s="6"/>
      <c r="H107" s="16" t="s">
        <v>47</v>
      </c>
      <c r="I107" s="16" t="s">
        <v>193</v>
      </c>
    </row>
    <row r="108" spans="1:9" s="7" customFormat="1" x14ac:dyDescent="0.2">
      <c r="A108" s="288">
        <v>106</v>
      </c>
      <c r="B108" s="4"/>
      <c r="C108" s="4" t="str">
        <f>I_1!B36</f>
        <v xml:space="preserve">Pferde                          </v>
      </c>
      <c r="D108" s="4"/>
      <c r="E108" s="16" t="s">
        <v>225</v>
      </c>
      <c r="F108" s="6" t="s">
        <v>61</v>
      </c>
      <c r="H108" s="282" t="str">
        <f>IF(I_1!E36="","",(I_1!E36))</f>
        <v/>
      </c>
      <c r="I108" s="282" t="str">
        <f>IF(I_1!G36="","",(I_1!G36))</f>
        <v/>
      </c>
    </row>
    <row r="109" spans="1:9" s="7" customFormat="1" x14ac:dyDescent="0.2">
      <c r="A109" s="288">
        <v>107</v>
      </c>
      <c r="B109" s="4"/>
      <c r="C109" s="4" t="str">
        <f>I_1!B37</f>
        <v>Milchkühe</v>
      </c>
      <c r="D109" s="4"/>
      <c r="E109" s="16" t="s">
        <v>226</v>
      </c>
      <c r="F109" s="6" t="s">
        <v>61</v>
      </c>
      <c r="H109" s="282" t="str">
        <f>IF(I_1!E37="","",(I_1!E37))</f>
        <v/>
      </c>
      <c r="I109" s="282" t="str">
        <f>IF(I_1!G37="","",(I_1!G37))</f>
        <v/>
      </c>
    </row>
    <row r="110" spans="1:9" s="7" customFormat="1" x14ac:dyDescent="0.2">
      <c r="A110" s="288">
        <v>108</v>
      </c>
      <c r="B110" s="4"/>
      <c r="C110" s="4" t="str">
        <f>I_1!B38</f>
        <v>Jungvieh (Rinder)</v>
      </c>
      <c r="D110" s="4"/>
      <c r="E110" s="16"/>
      <c r="F110" s="6" t="s">
        <v>61</v>
      </c>
      <c r="H110" s="282" t="str">
        <f>IF(I_1!E38="","",(I_1!E38))</f>
        <v/>
      </c>
      <c r="I110" s="282" t="str">
        <f>IF(I_1!G38="","",(I_1!G38))</f>
        <v/>
      </c>
    </row>
    <row r="111" spans="1:9" s="7" customFormat="1" x14ac:dyDescent="0.2">
      <c r="A111" s="288">
        <v>109</v>
      </c>
      <c r="B111" s="4"/>
      <c r="C111" s="4" t="str">
        <f>I_1!B39</f>
        <v>Mastrinder</v>
      </c>
      <c r="D111" s="2"/>
      <c r="E111" s="16" t="s">
        <v>227</v>
      </c>
      <c r="F111" s="6" t="s">
        <v>61</v>
      </c>
      <c r="H111" s="282" t="str">
        <f>IF(I_1!E39="","",(I_1!E39))</f>
        <v/>
      </c>
      <c r="I111" s="282" t="str">
        <f>IF(I_1!G39="","",(I_1!G39))</f>
        <v/>
      </c>
    </row>
    <row r="112" spans="1:9" s="7" customFormat="1" x14ac:dyDescent="0.2">
      <c r="A112" s="288">
        <v>110</v>
      </c>
      <c r="B112" s="4"/>
      <c r="C112" s="4" t="str">
        <f>I_1!B40</f>
        <v>Mutterkühe</v>
      </c>
      <c r="D112" s="2"/>
      <c r="E112" s="16" t="s">
        <v>228</v>
      </c>
      <c r="F112" s="6" t="s">
        <v>61</v>
      </c>
      <c r="H112" s="282" t="str">
        <f>IF(I_1!E40="","",(I_1!E40))</f>
        <v/>
      </c>
      <c r="I112" s="282" t="str">
        <f>IF(I_1!G40="","",(I_1!G40))</f>
        <v/>
      </c>
    </row>
    <row r="113" spans="1:35" s="7" customFormat="1" x14ac:dyDescent="0.2">
      <c r="A113" s="288">
        <v>111</v>
      </c>
      <c r="B113" s="4"/>
      <c r="C113" s="4" t="str">
        <f>I_1!B41</f>
        <v>Mastschweine</v>
      </c>
      <c r="D113" s="4"/>
      <c r="E113" s="16" t="s">
        <v>229</v>
      </c>
      <c r="F113" s="6" t="s">
        <v>61</v>
      </c>
      <c r="H113" s="282" t="str">
        <f>IF(I_1!E41="","",(I_1!E41))</f>
        <v/>
      </c>
      <c r="I113" s="282" t="str">
        <f>IF(I_1!G41="","",(I_1!G41))</f>
        <v/>
      </c>
    </row>
    <row r="114" spans="1:35" s="7" customFormat="1" x14ac:dyDescent="0.2">
      <c r="A114" s="288">
        <v>112</v>
      </c>
      <c r="B114" s="4"/>
      <c r="C114" s="4" t="str">
        <f>I_1!B42</f>
        <v>Zuchtsauen</v>
      </c>
      <c r="D114" s="2"/>
      <c r="E114" s="16" t="s">
        <v>230</v>
      </c>
      <c r="F114" s="6" t="s">
        <v>61</v>
      </c>
      <c r="H114" s="282" t="str">
        <f>IF(I_1!E42="","",(I_1!E42))</f>
        <v/>
      </c>
      <c r="I114" s="282" t="str">
        <f>IF(I_1!G42="","",(I_1!G42))</f>
        <v/>
      </c>
    </row>
    <row r="115" spans="1:35" s="7" customFormat="1" x14ac:dyDescent="0.2">
      <c r="A115" s="288">
        <v>113</v>
      </c>
      <c r="B115" s="4"/>
      <c r="C115" s="4" t="str">
        <f>I_1!B43</f>
        <v>Mutterschafe</v>
      </c>
      <c r="D115" s="4"/>
      <c r="E115" s="16" t="s">
        <v>231</v>
      </c>
      <c r="F115" s="6" t="s">
        <v>61</v>
      </c>
      <c r="H115" s="282" t="str">
        <f>IF(I_1!E43="","",(I_1!E43))</f>
        <v/>
      </c>
      <c r="I115" s="282" t="str">
        <f>IF(I_1!G43="","",(I_1!G43))</f>
        <v/>
      </c>
    </row>
    <row r="116" spans="1:35" s="7" customFormat="1" x14ac:dyDescent="0.2">
      <c r="A116" s="288">
        <v>114</v>
      </c>
      <c r="B116" s="4"/>
      <c r="C116" s="4" t="str">
        <f>I_1!B44</f>
        <v>Jung- und Legehennen</v>
      </c>
      <c r="D116" s="4"/>
      <c r="E116" s="16" t="s">
        <v>268</v>
      </c>
      <c r="F116" s="6" t="s">
        <v>61</v>
      </c>
      <c r="H116" s="282" t="str">
        <f>IF(I_1!E44="","",(I_1!E44))</f>
        <v/>
      </c>
      <c r="I116" s="282" t="str">
        <f>IF(I_1!G44="","",(I_1!G44))</f>
        <v/>
      </c>
    </row>
    <row r="117" spans="1:35" s="7" customFormat="1" x14ac:dyDescent="0.2">
      <c r="A117" s="288">
        <v>115</v>
      </c>
      <c r="B117" s="4"/>
      <c r="C117" s="4" t="str">
        <f>I_1!B45</f>
        <v>Mastgeflügel</v>
      </c>
      <c r="D117" s="4"/>
      <c r="E117" s="16" t="s">
        <v>269</v>
      </c>
      <c r="F117" s="6" t="s">
        <v>61</v>
      </c>
      <c r="H117" s="282" t="str">
        <f>IF(I_1!E45="","",(I_1!E45))</f>
        <v/>
      </c>
      <c r="I117" s="282" t="str">
        <f>IF(I_1!G45="","",(I_1!G45))</f>
        <v/>
      </c>
    </row>
    <row r="118" spans="1:35" s="7" customFormat="1" x14ac:dyDescent="0.2">
      <c r="A118" s="288">
        <v>116</v>
      </c>
      <c r="B118" s="4"/>
      <c r="C118" s="4" t="str">
        <f>I_1!B46</f>
        <v>Sonstiges (bitte angeben)</v>
      </c>
      <c r="D118" s="4"/>
      <c r="E118" s="16"/>
      <c r="F118" s="6" t="s">
        <v>61</v>
      </c>
      <c r="H118" s="282" t="str">
        <f>IF(I_1!E46="","",(I_1!E46))</f>
        <v/>
      </c>
      <c r="I118" s="282" t="str">
        <f>IF(I_1!G46="","",(I_1!G46))</f>
        <v/>
      </c>
    </row>
    <row r="119" spans="1:35" s="7" customFormat="1" x14ac:dyDescent="0.2">
      <c r="A119" s="288">
        <v>117</v>
      </c>
      <c r="B119" s="4"/>
      <c r="C119" s="4" t="str">
        <f>I_1!B47</f>
        <v>Sonstiges (bitte angeben)</v>
      </c>
      <c r="D119" s="4"/>
      <c r="E119" s="16"/>
      <c r="F119" s="6" t="s">
        <v>61</v>
      </c>
      <c r="H119" s="282" t="str">
        <f>IF(I_1!E47="","",(I_1!E47))</f>
        <v/>
      </c>
      <c r="I119" s="282" t="str">
        <f>IF(I_1!G47="","",(I_1!G47))</f>
        <v/>
      </c>
    </row>
    <row r="120" spans="1:35" s="7" customFormat="1" ht="11.25" x14ac:dyDescent="0.2">
      <c r="A120" s="288">
        <v>118</v>
      </c>
      <c r="B120" s="4"/>
      <c r="C120" s="4"/>
      <c r="D120" s="4"/>
      <c r="E120" s="33"/>
      <c r="F120" s="16"/>
      <c r="H120" s="16" t="s">
        <v>47</v>
      </c>
      <c r="I120" s="16" t="s">
        <v>193</v>
      </c>
    </row>
    <row r="121" spans="1:35" s="7" customFormat="1" x14ac:dyDescent="0.2">
      <c r="A121" s="288">
        <v>119</v>
      </c>
      <c r="B121" s="4"/>
      <c r="C121" s="4" t="str">
        <f>I_1!B49</f>
        <v>Tierbestand (insgesamt)</v>
      </c>
      <c r="D121" s="4"/>
      <c r="E121" s="33"/>
      <c r="F121" s="6" t="s">
        <v>66</v>
      </c>
      <c r="H121" s="282" t="str">
        <f>IF(I_1!E49="","",(I_1!E49))</f>
        <v/>
      </c>
      <c r="I121" s="282" t="str">
        <f>IF(I_1!G49="","",(I_1!G49))</f>
        <v/>
      </c>
    </row>
    <row r="122" spans="1:35" s="7" customFormat="1" x14ac:dyDescent="0.2">
      <c r="A122" s="288">
        <v>120</v>
      </c>
      <c r="B122" s="4"/>
      <c r="C122" s="4"/>
      <c r="D122" s="4"/>
      <c r="E122" s="33"/>
      <c r="F122" s="16"/>
      <c r="G122" s="6"/>
      <c r="H122" s="6"/>
      <c r="I122" s="78"/>
    </row>
    <row r="123" spans="1:35" x14ac:dyDescent="0.2">
      <c r="A123" s="288">
        <v>121</v>
      </c>
      <c r="B123" s="11" t="s">
        <v>607</v>
      </c>
      <c r="C123" s="4"/>
      <c r="D123" s="4"/>
      <c r="E123" s="33"/>
      <c r="F123" s="4"/>
      <c r="G123" s="4"/>
      <c r="H123" s="16" t="s">
        <v>47</v>
      </c>
      <c r="I123" s="16" t="s">
        <v>193</v>
      </c>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row>
    <row r="124" spans="1:35" s="7" customFormat="1" x14ac:dyDescent="0.2">
      <c r="A124" s="288">
        <v>122</v>
      </c>
      <c r="B124" s="4"/>
      <c r="C124" s="437" t="s">
        <v>624</v>
      </c>
      <c r="D124" s="4"/>
      <c r="E124" s="16" t="str">
        <f>I_1!C52</f>
        <v>7099/2 - 7099/3</v>
      </c>
      <c r="F124" s="6" t="s">
        <v>622</v>
      </c>
      <c r="G124" s="3"/>
      <c r="H124" s="283">
        <f>I_1!D52</f>
        <v>0</v>
      </c>
      <c r="I124" s="283">
        <f>I_1!F52</f>
        <v>0</v>
      </c>
    </row>
    <row r="125" spans="1:35" s="7" customFormat="1" x14ac:dyDescent="0.2">
      <c r="A125" s="288">
        <v>123</v>
      </c>
      <c r="B125" s="4"/>
      <c r="C125" s="45" t="s">
        <v>626</v>
      </c>
      <c r="D125" s="4"/>
      <c r="E125" s="16" t="str">
        <f>I_1!C53</f>
        <v>7089/2 -7089/3</v>
      </c>
      <c r="F125" s="6" t="s">
        <v>622</v>
      </c>
      <c r="G125" s="3"/>
      <c r="H125" s="283">
        <f>I_1!D53</f>
        <v>0</v>
      </c>
      <c r="I125" s="283">
        <f>I_1!F53</f>
        <v>0</v>
      </c>
    </row>
    <row r="126" spans="1:35" s="7" customFormat="1" x14ac:dyDescent="0.2">
      <c r="A126" s="288">
        <v>124</v>
      </c>
      <c r="B126" s="4"/>
      <c r="C126" s="45" t="s">
        <v>663</v>
      </c>
      <c r="D126" s="4"/>
      <c r="E126" s="16" t="str">
        <f>I_1!C54</f>
        <v>7098/2 -7098/3</v>
      </c>
      <c r="F126" s="6" t="s">
        <v>622</v>
      </c>
      <c r="G126" s="3"/>
      <c r="H126" s="283">
        <f>I_1!D54</f>
        <v>0</v>
      </c>
      <c r="I126" s="283">
        <f>I_1!F54</f>
        <v>0</v>
      </c>
    </row>
    <row r="127" spans="1:35" x14ac:dyDescent="0.2">
      <c r="A127" s="288">
        <v>125</v>
      </c>
      <c r="B127" s="4"/>
      <c r="C127" s="45" t="s">
        <v>664</v>
      </c>
      <c r="D127" s="4"/>
      <c r="E127" s="16"/>
      <c r="F127" s="6" t="s">
        <v>622</v>
      </c>
      <c r="G127" s="3"/>
      <c r="H127" s="283">
        <f>I_1!D55</f>
        <v>0</v>
      </c>
      <c r="I127" s="283">
        <f>I_1!F55</f>
        <v>0</v>
      </c>
    </row>
    <row r="128" spans="1:35" s="7" customFormat="1" x14ac:dyDescent="0.2">
      <c r="A128" s="288">
        <v>126</v>
      </c>
      <c r="B128" s="4"/>
      <c r="C128" s="45" t="s">
        <v>665</v>
      </c>
      <c r="D128" s="4"/>
      <c r="E128" s="16"/>
      <c r="F128" s="6" t="s">
        <v>622</v>
      </c>
      <c r="G128" s="3"/>
      <c r="H128" s="283">
        <f>I_1!D56</f>
        <v>0</v>
      </c>
      <c r="I128" s="283">
        <f>I_1!F56</f>
        <v>0</v>
      </c>
    </row>
    <row r="129" spans="1:9" s="7" customFormat="1" x14ac:dyDescent="0.2">
      <c r="A129" s="288">
        <v>127</v>
      </c>
      <c r="B129" s="4"/>
      <c r="C129" s="45" t="s">
        <v>629</v>
      </c>
      <c r="D129" s="4"/>
      <c r="E129" s="16"/>
      <c r="F129" s="6" t="s">
        <v>622</v>
      </c>
      <c r="G129" s="3"/>
      <c r="H129" s="283">
        <f>I_1!D57</f>
        <v>0</v>
      </c>
      <c r="I129" s="283">
        <f>I_1!F57</f>
        <v>0</v>
      </c>
    </row>
    <row r="130" spans="1:9" s="7" customFormat="1" ht="11.25" x14ac:dyDescent="0.2">
      <c r="A130" s="288">
        <v>128</v>
      </c>
      <c r="B130" s="4"/>
      <c r="C130" s="4"/>
      <c r="D130" s="4"/>
      <c r="E130" s="16"/>
      <c r="F130" s="6"/>
      <c r="G130" s="6"/>
      <c r="H130" s="16" t="s">
        <v>47</v>
      </c>
      <c r="I130" s="16" t="s">
        <v>193</v>
      </c>
    </row>
    <row r="131" spans="1:9" s="7" customFormat="1" x14ac:dyDescent="0.2">
      <c r="A131" s="288">
        <v>129</v>
      </c>
      <c r="B131" s="4"/>
      <c r="C131" s="437" t="s">
        <v>624</v>
      </c>
      <c r="D131" s="4"/>
      <c r="E131" s="6" t="str">
        <f>E124</f>
        <v>7099/2 - 7099/3</v>
      </c>
      <c r="F131" s="6" t="s">
        <v>718</v>
      </c>
      <c r="G131" s="6"/>
      <c r="H131" s="283">
        <f>I_1!E52</f>
        <v>0</v>
      </c>
      <c r="I131" s="283">
        <f>I_1!G52</f>
        <v>0</v>
      </c>
    </row>
    <row r="132" spans="1:9" s="7" customFormat="1" x14ac:dyDescent="0.2">
      <c r="A132" s="288">
        <v>130</v>
      </c>
      <c r="B132" s="4"/>
      <c r="C132" s="45" t="s">
        <v>626</v>
      </c>
      <c r="D132" s="4"/>
      <c r="E132" s="6" t="str">
        <f>E125</f>
        <v>7089/2 -7089/3</v>
      </c>
      <c r="F132" s="6" t="s">
        <v>718</v>
      </c>
      <c r="G132" s="6"/>
      <c r="H132" s="283">
        <f>I_1!E53</f>
        <v>0</v>
      </c>
      <c r="I132" s="283">
        <f>I_1!G53</f>
        <v>0</v>
      </c>
    </row>
    <row r="133" spans="1:9" s="7" customFormat="1" x14ac:dyDescent="0.2">
      <c r="A133" s="288">
        <v>131</v>
      </c>
      <c r="B133" s="4"/>
      <c r="C133" s="45" t="s">
        <v>663</v>
      </c>
      <c r="D133" s="4"/>
      <c r="E133" s="6" t="str">
        <f>E126</f>
        <v>7098/2 -7098/3</v>
      </c>
      <c r="F133" s="6" t="s">
        <v>718</v>
      </c>
      <c r="G133" s="6"/>
      <c r="H133" s="283">
        <f>I_1!E54</f>
        <v>0</v>
      </c>
      <c r="I133" s="283">
        <f>I_1!G54</f>
        <v>0</v>
      </c>
    </row>
    <row r="134" spans="1:9" s="7" customFormat="1" x14ac:dyDescent="0.2">
      <c r="A134" s="288">
        <v>132</v>
      </c>
      <c r="B134" s="4"/>
      <c r="C134" s="45" t="s">
        <v>664</v>
      </c>
      <c r="D134" s="4"/>
      <c r="E134" s="33"/>
      <c r="F134" s="6" t="s">
        <v>718</v>
      </c>
      <c r="G134" s="6"/>
      <c r="H134" s="283">
        <f>I_1!E55</f>
        <v>0</v>
      </c>
      <c r="I134" s="283">
        <f>I_1!G55</f>
        <v>0</v>
      </c>
    </row>
    <row r="135" spans="1:9" s="7" customFormat="1" x14ac:dyDescent="0.2">
      <c r="A135" s="288">
        <v>133</v>
      </c>
      <c r="B135" s="4"/>
      <c r="C135" s="45" t="s">
        <v>665</v>
      </c>
      <c r="D135" s="4"/>
      <c r="E135" s="33"/>
      <c r="F135" s="6" t="s">
        <v>718</v>
      </c>
      <c r="G135" s="6"/>
      <c r="H135" s="283">
        <f>I_1!E56</f>
        <v>0</v>
      </c>
      <c r="I135" s="283">
        <f>I_1!G56</f>
        <v>0</v>
      </c>
    </row>
    <row r="136" spans="1:9" s="7" customFormat="1" x14ac:dyDescent="0.2">
      <c r="A136" s="288">
        <v>134</v>
      </c>
      <c r="B136" s="17"/>
      <c r="C136" s="45" t="s">
        <v>629</v>
      </c>
      <c r="D136" s="4"/>
      <c r="E136" s="33"/>
      <c r="F136" s="6" t="s">
        <v>718</v>
      </c>
      <c r="G136" s="6"/>
      <c r="H136" s="283">
        <f>I_1!E57</f>
        <v>0</v>
      </c>
      <c r="I136" s="283">
        <f>I_1!G57</f>
        <v>0</v>
      </c>
    </row>
    <row r="137" spans="1:9" x14ac:dyDescent="0.2">
      <c r="A137" s="288">
        <v>135</v>
      </c>
      <c r="H137" s="16"/>
    </row>
    <row r="138" spans="1:9" s="7" customFormat="1" x14ac:dyDescent="0.2">
      <c r="A138" s="288">
        <v>136</v>
      </c>
      <c r="B138" s="1" t="s">
        <v>544</v>
      </c>
      <c r="E138" s="33"/>
      <c r="F138" s="16"/>
      <c r="G138" s="16"/>
      <c r="H138" s="16" t="s">
        <v>47</v>
      </c>
      <c r="I138" s="16" t="s">
        <v>193</v>
      </c>
    </row>
    <row r="139" spans="1:9" s="7" customFormat="1" x14ac:dyDescent="0.2">
      <c r="A139" s="288">
        <v>137</v>
      </c>
      <c r="C139" s="14" t="s">
        <v>74</v>
      </c>
      <c r="D139" s="18"/>
      <c r="E139" s="33"/>
      <c r="F139" s="16"/>
      <c r="G139" s="16" t="s">
        <v>232</v>
      </c>
      <c r="H139" s="285" t="str">
        <f>IF(I_GB!G4="","",(I_GB!G4))</f>
        <v/>
      </c>
      <c r="I139" s="282" t="str">
        <f>IF(I_GB!H4="","",(I_GB!H4))</f>
        <v/>
      </c>
    </row>
    <row r="140" spans="1:9" s="7" customFormat="1" x14ac:dyDescent="0.2">
      <c r="A140" s="288">
        <v>138</v>
      </c>
      <c r="C140" s="7" t="s">
        <v>75</v>
      </c>
      <c r="D140" s="7" t="s">
        <v>76</v>
      </c>
      <c r="E140" s="33" t="s">
        <v>77</v>
      </c>
      <c r="F140" s="16"/>
      <c r="G140" s="16" t="s">
        <v>232</v>
      </c>
      <c r="H140" s="282" t="str">
        <f>IF(I_GB!G5="","",(I_GB!G5))</f>
        <v/>
      </c>
      <c r="I140" s="282" t="str">
        <f>IF(I_GB!H5="","",(I_GB!H5))</f>
        <v/>
      </c>
    </row>
    <row r="141" spans="1:9" s="7" customFormat="1" x14ac:dyDescent="0.2">
      <c r="A141" s="288">
        <v>139</v>
      </c>
      <c r="E141" s="33" t="s">
        <v>78</v>
      </c>
      <c r="F141" s="16"/>
      <c r="G141" s="16" t="s">
        <v>232</v>
      </c>
      <c r="H141" s="282" t="str">
        <f>IF(I_GB!G6="","",(I_GB!G6))</f>
        <v/>
      </c>
      <c r="I141" s="282" t="str">
        <f>IF(I_GB!H6="","",(I_GB!H6))</f>
        <v/>
      </c>
    </row>
    <row r="142" spans="1:9" s="7" customFormat="1" x14ac:dyDescent="0.2">
      <c r="A142" s="288">
        <v>140</v>
      </c>
      <c r="D142" s="7" t="s">
        <v>79</v>
      </c>
      <c r="E142" s="33" t="s">
        <v>77</v>
      </c>
      <c r="F142" s="16"/>
      <c r="G142" s="16" t="s">
        <v>232</v>
      </c>
      <c r="H142" s="282" t="str">
        <f>IF(I_GB!G7="","",(I_GB!G7))</f>
        <v/>
      </c>
      <c r="I142" s="282" t="str">
        <f>IF(I_GB!H7="","",(I_GB!H7))</f>
        <v/>
      </c>
    </row>
    <row r="143" spans="1:9" s="7" customFormat="1" x14ac:dyDescent="0.2">
      <c r="A143" s="288">
        <v>141</v>
      </c>
      <c r="E143" s="33" t="s">
        <v>78</v>
      </c>
      <c r="F143" s="16"/>
      <c r="G143" s="16" t="s">
        <v>232</v>
      </c>
      <c r="H143" s="282" t="str">
        <f>IF(I_GB!G8="","",(I_GB!G8))</f>
        <v/>
      </c>
      <c r="I143" s="282" t="str">
        <f>IF(I_GB!H8="","",(I_GB!H8))</f>
        <v/>
      </c>
    </row>
    <row r="144" spans="1:9" s="7" customFormat="1" x14ac:dyDescent="0.2">
      <c r="A144" s="288">
        <v>142</v>
      </c>
      <c r="D144" s="7" t="s">
        <v>80</v>
      </c>
      <c r="E144" s="33"/>
      <c r="F144" s="16"/>
      <c r="G144" s="16" t="s">
        <v>232</v>
      </c>
      <c r="H144" s="282" t="str">
        <f>IF(I_GB!G9="","",(I_GB!G9))</f>
        <v/>
      </c>
      <c r="I144" s="282" t="str">
        <f>IF(I_GB!H9="","",(I_GB!H9))</f>
        <v/>
      </c>
    </row>
    <row r="145" spans="1:9" ht="11.45" customHeight="1" x14ac:dyDescent="0.2">
      <c r="A145" s="288">
        <v>143</v>
      </c>
      <c r="H145" s="16"/>
    </row>
    <row r="146" spans="1:9" s="7" customFormat="1" x14ac:dyDescent="0.2">
      <c r="A146" s="288">
        <v>144</v>
      </c>
      <c r="B146" s="1" t="s">
        <v>279</v>
      </c>
      <c r="E146" s="33"/>
      <c r="H146" s="16" t="s">
        <v>47</v>
      </c>
      <c r="I146" s="16" t="s">
        <v>193</v>
      </c>
    </row>
    <row r="147" spans="1:9" s="7" customFormat="1" x14ac:dyDescent="0.2">
      <c r="A147" s="288">
        <v>145</v>
      </c>
      <c r="C147" s="14" t="s">
        <v>81</v>
      </c>
      <c r="E147" s="33"/>
      <c r="F147" s="16"/>
      <c r="G147" s="16" t="s">
        <v>83</v>
      </c>
      <c r="H147" s="282" t="str">
        <f>IF(I_GB!G11="","",(I_GB!G11))</f>
        <v/>
      </c>
      <c r="I147" s="282" t="str">
        <f>IF(I_GB!H11="","",(I_GB!H11))</f>
        <v/>
      </c>
    </row>
    <row r="148" spans="1:9" s="7" customFormat="1" x14ac:dyDescent="0.2">
      <c r="A148" s="288">
        <v>146</v>
      </c>
      <c r="D148" s="7" t="s">
        <v>82</v>
      </c>
      <c r="E148" s="33"/>
      <c r="F148" s="16"/>
      <c r="G148" s="16" t="s">
        <v>83</v>
      </c>
      <c r="H148" s="282" t="str">
        <f>IF(I_GB!G12="","",(I_GB!G12))</f>
        <v/>
      </c>
      <c r="I148" s="282" t="str">
        <f>IF(I_GB!H12="","",(I_GB!H12))</f>
        <v/>
      </c>
    </row>
    <row r="149" spans="1:9" s="7" customFormat="1" x14ac:dyDescent="0.2">
      <c r="A149" s="288">
        <v>147</v>
      </c>
      <c r="D149" s="7" t="s">
        <v>84</v>
      </c>
      <c r="E149" s="33"/>
      <c r="F149" s="16"/>
      <c r="G149" s="16" t="s">
        <v>83</v>
      </c>
      <c r="H149" s="282" t="str">
        <f>IF(I_GB!G13="","",(I_GB!G13))</f>
        <v/>
      </c>
      <c r="I149" s="282" t="str">
        <f>IF(I_GB!H13="","",(I_GB!H13))</f>
        <v/>
      </c>
    </row>
    <row r="150" spans="1:9" s="7" customFormat="1" x14ac:dyDescent="0.2">
      <c r="A150" s="288">
        <v>148</v>
      </c>
      <c r="D150" s="7" t="s">
        <v>85</v>
      </c>
      <c r="E150" s="33"/>
      <c r="F150" s="16"/>
      <c r="G150" s="16" t="s">
        <v>83</v>
      </c>
      <c r="H150" s="282" t="str">
        <f>IF(I_GB!G14="","",(I_GB!G14))</f>
        <v/>
      </c>
      <c r="I150" s="282" t="str">
        <f>IF(I_GB!H14="","",(I_GB!H14))</f>
        <v/>
      </c>
    </row>
    <row r="151" spans="1:9" s="7" customFormat="1" x14ac:dyDescent="0.2">
      <c r="A151" s="288">
        <v>149</v>
      </c>
      <c r="D151" s="7" t="s">
        <v>86</v>
      </c>
      <c r="E151" s="33"/>
      <c r="F151" s="16"/>
      <c r="G151" s="16" t="s">
        <v>83</v>
      </c>
      <c r="H151" s="282" t="str">
        <f>IF(I_GB!G15="","",(I_GB!G15))</f>
        <v/>
      </c>
      <c r="I151" s="282" t="str">
        <f>IF(I_GB!H15="","",(I_GB!H15))</f>
        <v/>
      </c>
    </row>
    <row r="152" spans="1:9" s="7" customFormat="1" x14ac:dyDescent="0.2">
      <c r="A152" s="288">
        <v>150</v>
      </c>
      <c r="C152" s="14" t="s">
        <v>88</v>
      </c>
      <c r="E152" s="33"/>
      <c r="F152" s="16"/>
      <c r="G152" s="16" t="s">
        <v>83</v>
      </c>
      <c r="H152" s="282" t="str">
        <f>IF(I_GB!G16="","",(I_GB!G16))</f>
        <v/>
      </c>
      <c r="I152" s="282" t="str">
        <f>IF(I_GB!H16="","",(I_GB!H16))</f>
        <v/>
      </c>
    </row>
    <row r="153" spans="1:9" s="7" customFormat="1" x14ac:dyDescent="0.2">
      <c r="A153" s="288">
        <v>151</v>
      </c>
      <c r="D153" s="7" t="s">
        <v>251</v>
      </c>
      <c r="E153" s="33"/>
      <c r="F153" s="16"/>
      <c r="G153" s="16" t="s">
        <v>83</v>
      </c>
      <c r="H153" s="282" t="str">
        <f>IF(I_GB!G17="","",(I_GB!G17))</f>
        <v/>
      </c>
      <c r="I153" s="282" t="str">
        <f>IF(I_GB!H17="","",(I_GB!H17))</f>
        <v/>
      </c>
    </row>
    <row r="154" spans="1:9" s="7" customFormat="1" x14ac:dyDescent="0.2">
      <c r="A154" s="288">
        <v>152</v>
      </c>
      <c r="D154" s="7" t="s">
        <v>252</v>
      </c>
      <c r="E154" s="33"/>
      <c r="F154" s="16"/>
      <c r="G154" s="16" t="s">
        <v>83</v>
      </c>
      <c r="H154" s="282" t="str">
        <f>IF(I_GB!G18="","",(I_GB!G18))</f>
        <v/>
      </c>
      <c r="I154" s="282" t="str">
        <f>IF(I_GB!H18="","",(I_GB!H18))</f>
        <v/>
      </c>
    </row>
    <row r="155" spans="1:9" s="7" customFormat="1" ht="11.25" x14ac:dyDescent="0.2">
      <c r="A155" s="288">
        <v>153</v>
      </c>
      <c r="E155" s="33"/>
      <c r="F155" s="16"/>
      <c r="G155" s="3"/>
      <c r="H155" s="16"/>
      <c r="I155" s="16"/>
    </row>
    <row r="156" spans="1:9" s="7" customFormat="1" x14ac:dyDescent="0.2">
      <c r="A156" s="288">
        <v>154</v>
      </c>
      <c r="B156" s="1" t="s">
        <v>773</v>
      </c>
      <c r="E156" s="33"/>
      <c r="H156" s="16" t="s">
        <v>47</v>
      </c>
      <c r="I156" s="16" t="s">
        <v>193</v>
      </c>
    </row>
    <row r="157" spans="1:9" s="7" customFormat="1" ht="12" customHeight="1" x14ac:dyDescent="0.3">
      <c r="A157" s="288">
        <v>155</v>
      </c>
      <c r="B157" s="489" t="s">
        <v>157</v>
      </c>
      <c r="C157" s="490" t="s">
        <v>765</v>
      </c>
      <c r="D157" s="467"/>
      <c r="E157" s="467"/>
      <c r="F157" s="463"/>
      <c r="G157" s="16" t="s">
        <v>83</v>
      </c>
      <c r="H157" s="282" t="str">
        <f>IF(I_GB!G22="","",(I_GB!G22))</f>
        <v/>
      </c>
      <c r="I157" s="282" t="str">
        <f>IF(I_GB!H22="","",(I_GB!H22))</f>
        <v/>
      </c>
    </row>
    <row r="158" spans="1:9" s="7" customFormat="1" ht="12" customHeight="1" x14ac:dyDescent="0.3">
      <c r="A158" s="288">
        <v>156</v>
      </c>
      <c r="B158" s="489" t="s">
        <v>157</v>
      </c>
      <c r="C158" s="490" t="s">
        <v>766</v>
      </c>
      <c r="D158" s="467"/>
      <c r="E158" s="467"/>
      <c r="F158" s="463"/>
      <c r="G158" s="16" t="s">
        <v>83</v>
      </c>
      <c r="H158" s="282" t="str">
        <f>IF(I_GB!G23="","",(I_GB!G23))</f>
        <v/>
      </c>
      <c r="I158" s="282" t="str">
        <f>IF(I_GB!H23="","",(I_GB!H23))</f>
        <v/>
      </c>
    </row>
    <row r="159" spans="1:9" s="7" customFormat="1" ht="12" customHeight="1" x14ac:dyDescent="0.3">
      <c r="A159" s="288">
        <v>157</v>
      </c>
      <c r="B159" s="489" t="s">
        <v>157</v>
      </c>
      <c r="C159" s="490" t="s">
        <v>69</v>
      </c>
      <c r="D159" s="467"/>
      <c r="E159" s="467"/>
      <c r="F159" s="463"/>
      <c r="G159" s="16" t="s">
        <v>83</v>
      </c>
      <c r="H159" s="282" t="str">
        <f>IF(I_GB!G24="","",(I_GB!G24))</f>
        <v/>
      </c>
      <c r="I159" s="282" t="str">
        <f>IF(I_GB!H24="","",(I_GB!H24))</f>
        <v/>
      </c>
    </row>
    <row r="160" spans="1:9" s="7" customFormat="1" ht="12" customHeight="1" x14ac:dyDescent="0.3">
      <c r="A160" s="288">
        <v>158</v>
      </c>
      <c r="B160" s="489" t="s">
        <v>157</v>
      </c>
      <c r="C160" s="490" t="s">
        <v>67</v>
      </c>
      <c r="D160" s="467"/>
      <c r="E160" s="467"/>
      <c r="F160" s="463"/>
      <c r="G160" s="16" t="s">
        <v>83</v>
      </c>
      <c r="H160" s="282" t="str">
        <f>IF(I_GB!G25="","",(I_GB!G25))</f>
        <v/>
      </c>
      <c r="I160" s="282" t="str">
        <f>IF(I_GB!H25="","",(I_GB!H25))</f>
        <v/>
      </c>
    </row>
    <row r="161" spans="1:9" s="7" customFormat="1" ht="12" customHeight="1" x14ac:dyDescent="0.3">
      <c r="A161" s="288">
        <v>159</v>
      </c>
      <c r="B161" s="489" t="s">
        <v>157</v>
      </c>
      <c r="C161" s="490" t="s">
        <v>767</v>
      </c>
      <c r="D161" s="467"/>
      <c r="E161" s="467"/>
      <c r="F161" s="463"/>
      <c r="G161" s="16" t="s">
        <v>83</v>
      </c>
      <c r="H161" s="282" t="str">
        <f>IF(I_GB!G26="","",(I_GB!G26))</f>
        <v/>
      </c>
      <c r="I161" s="282" t="str">
        <f>IF(I_GB!H26="","",(I_GB!H26))</f>
        <v/>
      </c>
    </row>
    <row r="162" spans="1:9" s="7" customFormat="1" ht="12" customHeight="1" x14ac:dyDescent="0.3">
      <c r="A162" s="288">
        <v>160</v>
      </c>
      <c r="B162" s="489" t="s">
        <v>157</v>
      </c>
      <c r="C162" s="490" t="s">
        <v>768</v>
      </c>
      <c r="D162" s="467"/>
      <c r="E162" s="467"/>
      <c r="F162" s="463"/>
      <c r="G162" s="16" t="s">
        <v>83</v>
      </c>
      <c r="H162" s="282" t="str">
        <f>IF(I_GB!G27="","",(I_GB!G27))</f>
        <v/>
      </c>
      <c r="I162" s="282" t="str">
        <f>IF(I_GB!H27="","",(I_GB!H27))</f>
        <v/>
      </c>
    </row>
    <row r="163" spans="1:9" s="7" customFormat="1" ht="12" customHeight="1" x14ac:dyDescent="0.3">
      <c r="A163" s="288">
        <v>161</v>
      </c>
      <c r="B163" s="489" t="s">
        <v>157</v>
      </c>
      <c r="C163" s="490" t="s">
        <v>87</v>
      </c>
      <c r="D163" s="467"/>
      <c r="E163" s="467"/>
      <c r="F163" s="463"/>
      <c r="G163" s="16" t="s">
        <v>83</v>
      </c>
      <c r="H163" s="282" t="str">
        <f>IF(I_GB!G28="","",(I_GB!G28))</f>
        <v/>
      </c>
      <c r="I163" s="282" t="str">
        <f>IF(I_GB!H28="","",(I_GB!H28))</f>
        <v/>
      </c>
    </row>
    <row r="164" spans="1:9" s="7" customFormat="1" ht="11.25" x14ac:dyDescent="0.2">
      <c r="A164" s="288">
        <v>162</v>
      </c>
      <c r="E164" s="33"/>
      <c r="F164" s="16"/>
      <c r="G164" s="16"/>
    </row>
    <row r="165" spans="1:9" ht="12.75" x14ac:dyDescent="0.2">
      <c r="A165" s="288">
        <v>163</v>
      </c>
      <c r="B165" s="43" t="s">
        <v>743</v>
      </c>
      <c r="H165" s="16"/>
    </row>
    <row r="166" spans="1:9" s="19" customFormat="1" ht="12.75" x14ac:dyDescent="0.2">
      <c r="A166" s="288">
        <v>164</v>
      </c>
      <c r="E166" s="269"/>
      <c r="F166" s="31"/>
      <c r="G166" s="16"/>
      <c r="H166" s="16"/>
      <c r="I166" s="76"/>
    </row>
    <row r="167" spans="1:9" x14ac:dyDescent="0.2">
      <c r="A167" s="288">
        <v>165</v>
      </c>
      <c r="B167" s="20" t="s">
        <v>89</v>
      </c>
      <c r="H167" s="16" t="s">
        <v>47</v>
      </c>
      <c r="I167" s="16" t="s">
        <v>193</v>
      </c>
    </row>
    <row r="168" spans="1:9" s="7" customFormat="1" x14ac:dyDescent="0.2">
      <c r="A168" s="288">
        <v>166</v>
      </c>
      <c r="C168" s="18" t="s">
        <v>90</v>
      </c>
      <c r="E168" s="33"/>
      <c r="F168" s="16" t="s">
        <v>91</v>
      </c>
      <c r="G168" s="3"/>
      <c r="H168" s="283">
        <f>IF(I_2!I18="","",(I_2!I18))</f>
        <v>0</v>
      </c>
      <c r="I168" s="283">
        <f>IF(I_2!J18="","",(I_2!J18))</f>
        <v>0</v>
      </c>
    </row>
    <row r="169" spans="1:9" s="7" customFormat="1" x14ac:dyDescent="0.2">
      <c r="A169" s="288">
        <v>167</v>
      </c>
      <c r="C169" s="7" t="s">
        <v>75</v>
      </c>
      <c r="D169" s="7" t="s">
        <v>93</v>
      </c>
      <c r="E169" s="33"/>
      <c r="F169" s="16" t="s">
        <v>94</v>
      </c>
      <c r="G169" s="3"/>
      <c r="H169" s="283" t="str">
        <f>IF(I_2!I4="","",(I_2!I4))</f>
        <v/>
      </c>
      <c r="I169" s="283" t="str">
        <f>IF(I_2!J4="","",(I_2!J4))</f>
        <v/>
      </c>
    </row>
    <row r="170" spans="1:9" s="7" customFormat="1" x14ac:dyDescent="0.2">
      <c r="A170" s="288">
        <v>168</v>
      </c>
      <c r="D170" s="21" t="s">
        <v>515</v>
      </c>
      <c r="E170" s="33"/>
      <c r="F170" s="16" t="s">
        <v>499</v>
      </c>
      <c r="G170" s="3"/>
      <c r="H170" s="283" t="str">
        <f>IF(I_2!I5="","",(I_2!I5))</f>
        <v/>
      </c>
      <c r="I170" s="283" t="str">
        <f>IF(I_2!J5="","",(I_2!J5))</f>
        <v/>
      </c>
    </row>
    <row r="171" spans="1:9" s="7" customFormat="1" x14ac:dyDescent="0.2">
      <c r="A171" s="288">
        <v>169</v>
      </c>
      <c r="D171" s="7" t="s">
        <v>60</v>
      </c>
      <c r="E171" s="33"/>
      <c r="F171" s="16" t="s">
        <v>95</v>
      </c>
      <c r="G171" s="3"/>
      <c r="H171" s="283" t="str">
        <f>IF(I_2!I6="","",(I_2!I6))</f>
        <v/>
      </c>
      <c r="I171" s="283" t="str">
        <f>IF(I_2!J6="","",(I_2!J6))</f>
        <v/>
      </c>
    </row>
    <row r="172" spans="1:9" s="7" customFormat="1" x14ac:dyDescent="0.2">
      <c r="A172" s="288">
        <v>170</v>
      </c>
      <c r="D172" s="21" t="s">
        <v>96</v>
      </c>
      <c r="E172" s="33"/>
      <c r="F172" s="16" t="s">
        <v>97</v>
      </c>
      <c r="G172" s="3"/>
      <c r="H172" s="283" t="str">
        <f>IF(I_2!I7="","",(I_2!I7))</f>
        <v/>
      </c>
      <c r="I172" s="283" t="str">
        <f>IF(I_2!J7="","",(I_2!J7))</f>
        <v/>
      </c>
    </row>
    <row r="173" spans="1:9" s="7" customFormat="1" x14ac:dyDescent="0.2">
      <c r="A173" s="288">
        <v>171</v>
      </c>
      <c r="D173" s="22" t="s">
        <v>254</v>
      </c>
      <c r="E173" s="33"/>
      <c r="F173" s="38" t="s">
        <v>498</v>
      </c>
      <c r="G173" s="3"/>
      <c r="H173" s="283" t="str">
        <f>IF(I_2!I8="","",(I_2!I8))</f>
        <v/>
      </c>
      <c r="I173" s="283" t="str">
        <f>IF(I_2!J8="","",(I_2!J8))</f>
        <v/>
      </c>
    </row>
    <row r="174" spans="1:9" s="7" customFormat="1" x14ac:dyDescent="0.2">
      <c r="A174" s="288">
        <v>172</v>
      </c>
      <c r="D174" s="7" t="s">
        <v>67</v>
      </c>
      <c r="E174" s="33"/>
      <c r="F174" s="16" t="s">
        <v>98</v>
      </c>
      <c r="G174" s="3"/>
      <c r="H174" s="283" t="str">
        <f>IF(I_2!I9="","",(I_2!I9))</f>
        <v/>
      </c>
      <c r="I174" s="283" t="str">
        <f>IF(I_2!J9="","",(I_2!J9))</f>
        <v/>
      </c>
    </row>
    <row r="175" spans="1:9" s="7" customFormat="1" x14ac:dyDescent="0.2">
      <c r="A175" s="288">
        <v>173</v>
      </c>
      <c r="D175" s="7" t="s">
        <v>99</v>
      </c>
      <c r="E175" s="33"/>
      <c r="F175" s="16" t="s">
        <v>100</v>
      </c>
      <c r="G175" s="3"/>
      <c r="H175" s="283" t="str">
        <f>IF(I_2!I10="","",(I_2!I10))</f>
        <v/>
      </c>
      <c r="I175" s="283" t="str">
        <f>IF(I_2!J10="","",(I_2!J10))</f>
        <v/>
      </c>
    </row>
    <row r="176" spans="1:9" s="7" customFormat="1" x14ac:dyDescent="0.2">
      <c r="A176" s="288">
        <v>174</v>
      </c>
      <c r="D176" s="7" t="s">
        <v>101</v>
      </c>
      <c r="E176" s="33"/>
      <c r="F176" s="16" t="s">
        <v>102</v>
      </c>
      <c r="G176" s="3"/>
      <c r="H176" s="283" t="str">
        <f>IF(I_2!I11="","",(I_2!I11))</f>
        <v/>
      </c>
      <c r="I176" s="283" t="str">
        <f>IF(I_2!J11="","",(I_2!J11))</f>
        <v/>
      </c>
    </row>
    <row r="177" spans="1:9" s="7" customFormat="1" x14ac:dyDescent="0.2">
      <c r="A177" s="288">
        <v>175</v>
      </c>
      <c r="D177" s="7" t="s">
        <v>103</v>
      </c>
      <c r="E177" s="33"/>
      <c r="F177" s="16" t="s">
        <v>104</v>
      </c>
      <c r="G177" s="3"/>
      <c r="H177" s="283" t="str">
        <f>IF(I_2!I12="","",(I_2!I12))</f>
        <v/>
      </c>
      <c r="I177" s="283" t="str">
        <f>IF(I_2!J12="","",(I_2!J12))</f>
        <v/>
      </c>
    </row>
    <row r="178" spans="1:9" s="7" customFormat="1" x14ac:dyDescent="0.2">
      <c r="A178" s="288">
        <v>176</v>
      </c>
      <c r="D178" s="7" t="s">
        <v>105</v>
      </c>
      <c r="E178" s="33"/>
      <c r="F178" s="16" t="s">
        <v>106</v>
      </c>
      <c r="G178" s="3"/>
      <c r="H178" s="283" t="str">
        <f>IF(I_2!I13="","",(I_2!I13))</f>
        <v/>
      </c>
      <c r="I178" s="283" t="str">
        <f>IF(I_2!J13="","",(I_2!J13))</f>
        <v/>
      </c>
    </row>
    <row r="179" spans="1:9" s="7" customFormat="1" x14ac:dyDescent="0.2">
      <c r="A179" s="288">
        <v>177</v>
      </c>
      <c r="D179" s="21" t="s">
        <v>107</v>
      </c>
      <c r="E179" s="33"/>
      <c r="F179" s="16" t="s">
        <v>108</v>
      </c>
      <c r="G179" s="3"/>
      <c r="H179" s="283" t="str">
        <f>IF(I_2!I14="","",(I_2!I14))</f>
        <v/>
      </c>
      <c r="I179" s="283" t="str">
        <f>IF(I_2!J14="","",(I_2!J14))</f>
        <v/>
      </c>
    </row>
    <row r="180" spans="1:9" s="7" customFormat="1" x14ac:dyDescent="0.2">
      <c r="A180" s="288">
        <v>178</v>
      </c>
      <c r="D180" s="22" t="s">
        <v>276</v>
      </c>
      <c r="E180" s="33"/>
      <c r="F180" s="16" t="s">
        <v>109</v>
      </c>
      <c r="G180" s="3"/>
      <c r="H180" s="283" t="str">
        <f>IF(I_2!I15="","",(I_2!I15))</f>
        <v/>
      </c>
      <c r="I180" s="283" t="str">
        <f>IF(I_2!J15="","",(I_2!J15))</f>
        <v/>
      </c>
    </row>
    <row r="181" spans="1:9" s="7" customFormat="1" x14ac:dyDescent="0.2">
      <c r="A181" s="288">
        <v>179</v>
      </c>
      <c r="D181" s="21" t="s">
        <v>348</v>
      </c>
      <c r="E181" s="33"/>
      <c r="F181" s="16" t="s">
        <v>275</v>
      </c>
      <c r="G181" s="3"/>
      <c r="H181" s="283" t="str">
        <f>IF(I_2!I16="","",(I_2!I16))</f>
        <v/>
      </c>
      <c r="I181" s="283" t="str">
        <f>IF(I_2!J16="","",(I_2!J16))</f>
        <v/>
      </c>
    </row>
    <row r="182" spans="1:9" s="7" customFormat="1" x14ac:dyDescent="0.2">
      <c r="A182" s="288">
        <v>180</v>
      </c>
      <c r="D182" s="7" t="s">
        <v>87</v>
      </c>
      <c r="E182" s="33"/>
      <c r="F182" s="16" t="s">
        <v>493</v>
      </c>
      <c r="G182" s="3"/>
      <c r="H182" s="283" t="str">
        <f>IF(I_2!I17="","",(I_2!I17))</f>
        <v/>
      </c>
      <c r="I182" s="283" t="str">
        <f>IF(I_2!J17="","",(I_2!J17))</f>
        <v/>
      </c>
    </row>
    <row r="183" spans="1:9" s="7" customFormat="1" x14ac:dyDescent="0.2">
      <c r="A183" s="288">
        <v>181</v>
      </c>
      <c r="C183" s="18" t="s">
        <v>350</v>
      </c>
      <c r="E183" s="33"/>
      <c r="F183" s="16" t="s">
        <v>492</v>
      </c>
      <c r="G183" s="3"/>
      <c r="H183" s="283" t="str">
        <f>IF(I_2!I19="","",(I_2!I19))</f>
        <v/>
      </c>
      <c r="I183" s="283" t="str">
        <f>IF(I_2!J19="","",(I_2!J19))</f>
        <v/>
      </c>
    </row>
    <row r="184" spans="1:9" s="7" customFormat="1" x14ac:dyDescent="0.2">
      <c r="A184" s="288">
        <v>182</v>
      </c>
      <c r="C184" s="18" t="s">
        <v>110</v>
      </c>
      <c r="E184" s="33"/>
      <c r="F184" s="16" t="s">
        <v>111</v>
      </c>
      <c r="G184" s="3"/>
      <c r="H184" s="283" t="str">
        <f>IF(I_2!I20="","",(I_2!I20))</f>
        <v/>
      </c>
      <c r="I184" s="283" t="str">
        <f>IF(I_2!J20="","",(I_2!J20))</f>
        <v/>
      </c>
    </row>
    <row r="185" spans="1:9" s="7" customFormat="1" x14ac:dyDescent="0.2">
      <c r="A185" s="288">
        <v>183</v>
      </c>
      <c r="C185" s="18" t="s">
        <v>112</v>
      </c>
      <c r="E185" s="33"/>
      <c r="F185" s="16" t="s">
        <v>113</v>
      </c>
      <c r="G185" s="3"/>
      <c r="H185" s="283" t="str">
        <f>IF(I_2!I21="","",(I_2!I21))</f>
        <v/>
      </c>
      <c r="I185" s="283" t="str">
        <f>IF(I_2!J21="","",(I_2!J21))</f>
        <v/>
      </c>
    </row>
    <row r="186" spans="1:9" s="7" customFormat="1" x14ac:dyDescent="0.2">
      <c r="A186" s="288">
        <v>184</v>
      </c>
      <c r="C186" s="21" t="s">
        <v>114</v>
      </c>
      <c r="E186" s="33"/>
      <c r="F186" s="16" t="s">
        <v>115</v>
      </c>
      <c r="G186" s="3"/>
      <c r="H186" s="283" t="str">
        <f>IF(I_2!I22="","",(I_2!I22))</f>
        <v/>
      </c>
      <c r="I186" s="283" t="str">
        <f>IF(I_2!J22="","",(I_2!J22))</f>
        <v/>
      </c>
    </row>
    <row r="187" spans="1:9" s="7" customFormat="1" x14ac:dyDescent="0.2">
      <c r="A187" s="288">
        <v>185</v>
      </c>
      <c r="C187" s="21" t="s">
        <v>116</v>
      </c>
      <c r="D187" s="21"/>
      <c r="E187" s="33"/>
      <c r="F187" s="16" t="s">
        <v>500</v>
      </c>
      <c r="G187" s="3"/>
      <c r="H187" s="283" t="str">
        <f>IF(I_2!I23="","",(I_2!I23))</f>
        <v/>
      </c>
      <c r="I187" s="283" t="str">
        <f>IF(I_2!J23="","",(I_2!J23))</f>
        <v/>
      </c>
    </row>
    <row r="188" spans="1:9" s="7" customFormat="1" x14ac:dyDescent="0.2">
      <c r="A188" s="288">
        <v>186</v>
      </c>
      <c r="C188" s="23" t="s">
        <v>117</v>
      </c>
      <c r="E188" s="33"/>
      <c r="F188" s="16"/>
      <c r="G188" s="3"/>
      <c r="H188" s="283">
        <f>IF(I_2!I24="","",(I_2!I24))</f>
        <v>0</v>
      </c>
      <c r="I188" s="283">
        <f>IF(I_2!J24="","",(I_2!J24))</f>
        <v>0</v>
      </c>
    </row>
    <row r="189" spans="1:9" s="7" customFormat="1" x14ac:dyDescent="0.2">
      <c r="A189" s="288">
        <v>187</v>
      </c>
      <c r="C189" s="23"/>
      <c r="E189" s="33"/>
      <c r="F189" s="16"/>
      <c r="G189" s="16"/>
      <c r="H189" s="76"/>
      <c r="I189" s="76"/>
    </row>
    <row r="190" spans="1:9" x14ac:dyDescent="0.2">
      <c r="A190" s="288">
        <v>188</v>
      </c>
      <c r="B190" s="20" t="s">
        <v>118</v>
      </c>
      <c r="H190" s="76"/>
    </row>
    <row r="191" spans="1:9" s="7" customFormat="1" x14ac:dyDescent="0.2">
      <c r="A191" s="288">
        <v>189</v>
      </c>
      <c r="C191" s="18" t="s">
        <v>119</v>
      </c>
      <c r="E191" s="33"/>
      <c r="F191" s="16" t="s">
        <v>120</v>
      </c>
      <c r="G191" s="3"/>
      <c r="H191" s="283" t="str">
        <f>IF(I_2!I25="","",(I_2!I25))</f>
        <v/>
      </c>
      <c r="I191" s="283" t="str">
        <f>IF(I_2!J25="","",(I_2!J25))</f>
        <v/>
      </c>
    </row>
    <row r="192" spans="1:9" s="7" customFormat="1" x14ac:dyDescent="0.2">
      <c r="A192" s="288">
        <v>190</v>
      </c>
      <c r="C192" s="21" t="s">
        <v>217</v>
      </c>
      <c r="E192" s="33"/>
      <c r="F192" s="16" t="s">
        <v>121</v>
      </c>
      <c r="G192" s="3"/>
      <c r="H192" s="283" t="str">
        <f>IF(I_2!I26="","",(I_2!I26))</f>
        <v/>
      </c>
      <c r="I192" s="283" t="str">
        <f>IF(I_2!J26="","",(I_2!J26))</f>
        <v/>
      </c>
    </row>
    <row r="193" spans="1:9" s="7" customFormat="1" x14ac:dyDescent="0.2">
      <c r="A193" s="288">
        <v>191</v>
      </c>
      <c r="C193" s="21" t="s">
        <v>122</v>
      </c>
      <c r="E193" s="33"/>
      <c r="F193" s="16" t="s">
        <v>123</v>
      </c>
      <c r="G193" s="3"/>
      <c r="H193" s="283" t="str">
        <f>IF(I_2!I27="","",(I_2!I27))</f>
        <v/>
      </c>
      <c r="I193" s="283" t="str">
        <f>IF(I_2!J27="","",(I_2!J27))</f>
        <v/>
      </c>
    </row>
    <row r="194" spans="1:9" s="7" customFormat="1" x14ac:dyDescent="0.2">
      <c r="A194" s="288">
        <v>192</v>
      </c>
      <c r="C194" s="21" t="s">
        <v>216</v>
      </c>
      <c r="E194" s="33"/>
      <c r="F194" s="16" t="s">
        <v>124</v>
      </c>
      <c r="G194" s="3"/>
      <c r="H194" s="283" t="str">
        <f>IF(I_2!I28="","",(I_2!I28))</f>
        <v/>
      </c>
      <c r="I194" s="283" t="str">
        <f>IF(I_2!J28="","",(I_2!J28))</f>
        <v/>
      </c>
    </row>
    <row r="195" spans="1:9" s="7" customFormat="1" x14ac:dyDescent="0.2">
      <c r="A195" s="288">
        <v>193</v>
      </c>
      <c r="C195" s="22" t="s">
        <v>125</v>
      </c>
      <c r="E195" s="33"/>
      <c r="F195" s="16" t="s">
        <v>126</v>
      </c>
      <c r="G195" s="3"/>
      <c r="H195" s="283" t="str">
        <f>IF(I_2!I29="","",(I_2!I29))</f>
        <v/>
      </c>
      <c r="I195" s="283" t="str">
        <f>IF(I_2!J29="","",(I_2!J29))</f>
        <v/>
      </c>
    </row>
    <row r="196" spans="1:9" s="7" customFormat="1" x14ac:dyDescent="0.2">
      <c r="A196" s="288">
        <v>194</v>
      </c>
      <c r="C196" s="21" t="s">
        <v>127</v>
      </c>
      <c r="E196" s="33"/>
      <c r="F196" s="16" t="s">
        <v>496</v>
      </c>
      <c r="G196" s="3"/>
      <c r="H196" s="283" t="str">
        <f>IF(I_2!I30="","",(I_2!I30))</f>
        <v/>
      </c>
      <c r="I196" s="283" t="str">
        <f>IF(I_2!J30="","",(I_2!J30))</f>
        <v/>
      </c>
    </row>
    <row r="197" spans="1:9" s="7" customFormat="1" x14ac:dyDescent="0.2">
      <c r="A197" s="288">
        <v>195</v>
      </c>
      <c r="C197" s="21" t="s">
        <v>128</v>
      </c>
      <c r="E197" s="33"/>
      <c r="F197" s="16" t="s">
        <v>129</v>
      </c>
      <c r="G197" s="3"/>
      <c r="H197" s="283" t="str">
        <f>IF(I_2!I31="","",(I_2!I31))</f>
        <v/>
      </c>
      <c r="I197" s="283" t="str">
        <f>IF(I_2!J31="","",(I_2!J31))</f>
        <v/>
      </c>
    </row>
    <row r="198" spans="1:9" s="7" customFormat="1" x14ac:dyDescent="0.2">
      <c r="A198" s="288">
        <v>196</v>
      </c>
      <c r="C198" s="18" t="s">
        <v>130</v>
      </c>
      <c r="E198" s="33"/>
      <c r="F198" s="16" t="s">
        <v>131</v>
      </c>
      <c r="G198" s="3"/>
      <c r="H198" s="283" t="str">
        <f>IF(I_2!I32="","",(I_2!I32))</f>
        <v/>
      </c>
      <c r="I198" s="283" t="str">
        <f>IF(I_2!J32="","",(I_2!J32))</f>
        <v/>
      </c>
    </row>
    <row r="199" spans="1:9" s="7" customFormat="1" x14ac:dyDescent="0.2">
      <c r="A199" s="288">
        <v>197</v>
      </c>
      <c r="C199" s="22" t="s">
        <v>132</v>
      </c>
      <c r="E199" s="33"/>
      <c r="F199" s="16" t="s">
        <v>133</v>
      </c>
      <c r="G199" s="3"/>
      <c r="H199" s="283" t="str">
        <f>IF(I_2!I33="","",(I_2!I33))</f>
        <v/>
      </c>
      <c r="I199" s="283" t="str">
        <f>IF(I_2!J33="","",(I_2!J33))</f>
        <v/>
      </c>
    </row>
    <row r="200" spans="1:9" s="7" customFormat="1" x14ac:dyDescent="0.2">
      <c r="A200" s="288">
        <v>198</v>
      </c>
      <c r="C200" s="18" t="s">
        <v>134</v>
      </c>
      <c r="E200" s="33"/>
      <c r="F200" s="16" t="s">
        <v>135</v>
      </c>
      <c r="G200" s="3"/>
      <c r="H200" s="283" t="str">
        <f>IF(I_2!I34="","",(I_2!I34))</f>
        <v/>
      </c>
      <c r="I200" s="283" t="str">
        <f>IF(I_2!J34="","",(I_2!J34))</f>
        <v/>
      </c>
    </row>
    <row r="201" spans="1:9" s="7" customFormat="1" x14ac:dyDescent="0.2">
      <c r="A201" s="288">
        <v>199</v>
      </c>
      <c r="C201" s="22" t="s">
        <v>136</v>
      </c>
      <c r="E201" s="33"/>
      <c r="F201" s="16" t="s">
        <v>137</v>
      </c>
      <c r="G201" s="3"/>
      <c r="H201" s="283" t="str">
        <f>IF(I_2!I35="","",(I_2!I35))</f>
        <v/>
      </c>
      <c r="I201" s="283" t="str">
        <f>IF(I_2!J35="","",(I_2!J35))</f>
        <v/>
      </c>
    </row>
    <row r="202" spans="1:9" s="7" customFormat="1" x14ac:dyDescent="0.2">
      <c r="A202" s="288">
        <v>200</v>
      </c>
      <c r="C202" s="22" t="s">
        <v>138</v>
      </c>
      <c r="E202" s="33"/>
      <c r="F202" s="16" t="s">
        <v>139</v>
      </c>
      <c r="G202" s="3"/>
      <c r="H202" s="283" t="str">
        <f>IF(I_2!I36="","",(I_2!I36))</f>
        <v/>
      </c>
      <c r="I202" s="283" t="str">
        <f>IF(I_2!J36="","",(I_2!J36))</f>
        <v/>
      </c>
    </row>
    <row r="203" spans="1:9" s="7" customFormat="1" x14ac:dyDescent="0.2">
      <c r="A203" s="288">
        <v>201</v>
      </c>
      <c r="C203" s="18" t="s">
        <v>140</v>
      </c>
      <c r="E203" s="33"/>
      <c r="F203" s="16" t="s">
        <v>141</v>
      </c>
      <c r="G203" s="3"/>
      <c r="H203" s="283" t="str">
        <f>IF(I_2!I37="","",(I_2!I37))</f>
        <v/>
      </c>
      <c r="I203" s="283" t="str">
        <f>IF(I_2!J37="","",(I_2!J37))</f>
        <v/>
      </c>
    </row>
    <row r="204" spans="1:9" s="7" customFormat="1" x14ac:dyDescent="0.2">
      <c r="A204" s="288">
        <v>202</v>
      </c>
      <c r="C204" s="22" t="s">
        <v>142</v>
      </c>
      <c r="E204" s="33"/>
      <c r="F204" s="16" t="s">
        <v>497</v>
      </c>
      <c r="G204" s="3"/>
      <c r="H204" s="283" t="str">
        <f>IF(I_2!I38="","",(I_2!I38))</f>
        <v/>
      </c>
      <c r="I204" s="283" t="str">
        <f>IF(I_2!J38="","",(I_2!J38))</f>
        <v/>
      </c>
    </row>
    <row r="205" spans="1:9" s="7" customFormat="1" x14ac:dyDescent="0.2">
      <c r="A205" s="288">
        <v>203</v>
      </c>
      <c r="C205" s="23" t="s">
        <v>143</v>
      </c>
      <c r="E205" s="33"/>
      <c r="F205" s="16"/>
      <c r="G205" s="3"/>
      <c r="H205" s="283">
        <f>IF(I_2!I39="","",(I_2!I39))</f>
        <v>0</v>
      </c>
      <c r="I205" s="283">
        <f>IF(I_2!J39="","",(I_2!J39))</f>
        <v>0</v>
      </c>
    </row>
    <row r="206" spans="1:9" s="7" customFormat="1" x14ac:dyDescent="0.2">
      <c r="A206" s="288">
        <v>204</v>
      </c>
      <c r="C206" s="23"/>
      <c r="E206" s="33"/>
      <c r="F206" s="16"/>
      <c r="G206" s="3"/>
      <c r="H206" s="76"/>
      <c r="I206" s="76"/>
    </row>
    <row r="207" spans="1:9" x14ac:dyDescent="0.2">
      <c r="A207" s="288">
        <v>205</v>
      </c>
      <c r="B207" s="25" t="s">
        <v>144</v>
      </c>
      <c r="C207" s="26"/>
      <c r="F207" s="24" t="s">
        <v>145</v>
      </c>
      <c r="G207" s="3"/>
      <c r="H207" s="283">
        <f>IF(I_2!I40="","",(I_2!I40))</f>
        <v>0</v>
      </c>
      <c r="I207" s="283">
        <f>IF(I_2!J40="","",(I_2!J40))</f>
        <v>0</v>
      </c>
    </row>
    <row r="208" spans="1:9" x14ac:dyDescent="0.2">
      <c r="A208" s="288">
        <v>206</v>
      </c>
      <c r="B208" s="11" t="s">
        <v>146</v>
      </c>
      <c r="C208" s="26"/>
      <c r="F208" s="24" t="s">
        <v>147</v>
      </c>
      <c r="G208" s="3"/>
      <c r="H208" s="283" t="str">
        <f>IF(I_2!I41="","",(I_2!I41))</f>
        <v/>
      </c>
      <c r="I208" s="283" t="str">
        <f>IF(I_2!J41="","",(I_2!J41))</f>
        <v/>
      </c>
    </row>
    <row r="209" spans="1:9" s="7" customFormat="1" x14ac:dyDescent="0.2">
      <c r="A209" s="288">
        <v>207</v>
      </c>
      <c r="B209" s="27" t="s">
        <v>148</v>
      </c>
      <c r="C209" s="28"/>
      <c r="E209" s="33"/>
      <c r="F209" s="16" t="s">
        <v>149</v>
      </c>
      <c r="G209" s="3"/>
      <c r="H209" s="283" t="str">
        <f>IF(I_2!I42="","",(I_2!I42))</f>
        <v/>
      </c>
      <c r="I209" s="283" t="str">
        <f>IF(I_2!J42="","",(I_2!J42))</f>
        <v/>
      </c>
    </row>
    <row r="210" spans="1:9" x14ac:dyDescent="0.2">
      <c r="A210" s="288">
        <v>208</v>
      </c>
      <c r="B210" s="25" t="s">
        <v>150</v>
      </c>
      <c r="C210" s="26"/>
      <c r="F210" s="24" t="s">
        <v>151</v>
      </c>
      <c r="G210" s="3"/>
      <c r="H210" s="283">
        <f>IF(I_2!I43="","",(I_2!I43))</f>
        <v>0</v>
      </c>
      <c r="I210" s="283">
        <f>IF(I_2!J43="","",(I_2!J43))</f>
        <v>0</v>
      </c>
    </row>
    <row r="211" spans="1:9" x14ac:dyDescent="0.2">
      <c r="A211" s="288">
        <v>209</v>
      </c>
      <c r="B211" s="25" t="s">
        <v>152</v>
      </c>
      <c r="C211" s="29"/>
      <c r="F211" s="24" t="s">
        <v>153</v>
      </c>
      <c r="G211" s="3"/>
      <c r="H211" s="283" t="str">
        <f>IF(I_2!I44="","",(I_2!I44))</f>
        <v/>
      </c>
      <c r="I211" s="283" t="str">
        <f>IF(I_2!J44="","",(I_2!J44))</f>
        <v/>
      </c>
    </row>
    <row r="212" spans="1:9" x14ac:dyDescent="0.2">
      <c r="A212" s="288">
        <v>210</v>
      </c>
      <c r="B212" s="17" t="s">
        <v>154</v>
      </c>
      <c r="F212" s="24" t="s">
        <v>494</v>
      </c>
      <c r="G212" s="3"/>
      <c r="H212" s="283" t="str">
        <f>IF(I_2!I45="","",(I_2!I45))</f>
        <v/>
      </c>
      <c r="I212" s="283" t="str">
        <f>IF(I_2!J45="","",(I_2!J45))</f>
        <v/>
      </c>
    </row>
    <row r="213" spans="1:9" x14ac:dyDescent="0.2">
      <c r="A213" s="288">
        <v>211</v>
      </c>
      <c r="B213" s="20" t="s">
        <v>155</v>
      </c>
      <c r="F213" s="24" t="s">
        <v>156</v>
      </c>
      <c r="G213" s="3"/>
      <c r="H213" s="283">
        <f>IF(I_2!I46="","",(I_2!I46))</f>
        <v>0</v>
      </c>
      <c r="I213" s="283">
        <f>IF(I_2!J46="","",(I_2!J46))</f>
        <v>0</v>
      </c>
    </row>
    <row r="214" spans="1:9" s="7" customFormat="1" x14ac:dyDescent="0.2">
      <c r="A214" s="288">
        <v>212</v>
      </c>
      <c r="B214" s="20" t="s">
        <v>270</v>
      </c>
      <c r="E214" s="33"/>
      <c r="F214" s="16"/>
      <c r="G214" s="3"/>
      <c r="H214" s="283">
        <f>IF(I_2!I51="","",(I_2!I51))</f>
        <v>0</v>
      </c>
      <c r="I214" s="283">
        <f>IF(I_2!J51="","",(I_2!J51))</f>
        <v>0</v>
      </c>
    </row>
    <row r="215" spans="1:9" x14ac:dyDescent="0.2">
      <c r="A215" s="288">
        <v>213</v>
      </c>
      <c r="B215" s="30" t="s">
        <v>6</v>
      </c>
      <c r="F215" s="16"/>
      <c r="G215" s="3"/>
      <c r="H215" s="283">
        <f>IF(I_2!I54="","",(I_2!I54))</f>
        <v>0</v>
      </c>
      <c r="I215" s="283">
        <f>IF(I_2!J54="","",(I_2!J54))</f>
        <v>0</v>
      </c>
    </row>
    <row r="216" spans="1:9" x14ac:dyDescent="0.2">
      <c r="A216" s="288">
        <v>214</v>
      </c>
      <c r="B216" s="30" t="s">
        <v>586</v>
      </c>
      <c r="F216" s="16"/>
      <c r="G216" s="3"/>
      <c r="H216" s="283" t="str">
        <f>IF(I_2!I55="","",(I_2!I55))</f>
        <v/>
      </c>
      <c r="I216" s="283" t="str">
        <f>IF(I_2!J55="","",(I_2!J55))</f>
        <v/>
      </c>
    </row>
    <row r="217" spans="1:9" x14ac:dyDescent="0.2">
      <c r="A217" s="288">
        <v>215</v>
      </c>
      <c r="B217" s="30"/>
      <c r="G217" s="3"/>
      <c r="H217" s="76"/>
    </row>
    <row r="218" spans="1:9" ht="12.75" x14ac:dyDescent="0.2">
      <c r="A218" s="288">
        <v>216</v>
      </c>
      <c r="B218" s="43" t="s">
        <v>587</v>
      </c>
      <c r="G218" s="3"/>
      <c r="H218" s="76"/>
    </row>
    <row r="219" spans="1:9" s="7" customFormat="1" x14ac:dyDescent="0.2">
      <c r="A219" s="288">
        <v>217</v>
      </c>
      <c r="C219" s="7" t="s">
        <v>158</v>
      </c>
      <c r="E219" s="33"/>
      <c r="F219" s="16" t="s">
        <v>159</v>
      </c>
      <c r="G219" s="3"/>
      <c r="H219" s="283" t="str">
        <f>IF(I_2!I63="","",(I_2!I63))</f>
        <v/>
      </c>
      <c r="I219" s="283" t="str">
        <f>IF(I_2!J63="","",(I_2!J63))</f>
        <v/>
      </c>
    </row>
    <row r="220" spans="1:9" s="7" customFormat="1" x14ac:dyDescent="0.2">
      <c r="A220" s="288">
        <v>218</v>
      </c>
      <c r="C220" s="7" t="s">
        <v>160</v>
      </c>
      <c r="E220" s="33"/>
      <c r="F220" s="16" t="s">
        <v>495</v>
      </c>
      <c r="G220" s="3"/>
      <c r="H220" s="283" t="str">
        <f>IF(I_2!I64="","",(I_2!I64))</f>
        <v/>
      </c>
      <c r="I220" s="283" t="str">
        <f>IF(I_2!J64="","",(I_2!J64))</f>
        <v/>
      </c>
    </row>
    <row r="221" spans="1:9" s="7" customFormat="1" x14ac:dyDescent="0.2">
      <c r="A221" s="288">
        <v>219</v>
      </c>
      <c r="C221" s="7" t="s">
        <v>161</v>
      </c>
      <c r="E221" s="33"/>
      <c r="F221" s="16" t="s">
        <v>162</v>
      </c>
      <c r="G221" s="3"/>
      <c r="H221" s="283" t="str">
        <f>IF(I_2!I65="","",(I_2!I65))</f>
        <v/>
      </c>
      <c r="I221" s="283" t="str">
        <f>IF(I_2!J65="","",(I_2!J65))</f>
        <v/>
      </c>
    </row>
    <row r="222" spans="1:9" s="7" customFormat="1" x14ac:dyDescent="0.2">
      <c r="A222" s="288">
        <v>220</v>
      </c>
      <c r="C222" s="7" t="s">
        <v>163</v>
      </c>
      <c r="E222" s="33"/>
      <c r="F222" s="16" t="s">
        <v>164</v>
      </c>
      <c r="G222" s="3"/>
      <c r="H222" s="283" t="str">
        <f>IF(I_2!I66="","",(I_2!I66))</f>
        <v/>
      </c>
      <c r="I222" s="283" t="str">
        <f>IF(I_2!J66="","",(I_2!J66))</f>
        <v/>
      </c>
    </row>
    <row r="223" spans="1:9" s="7" customFormat="1" x14ac:dyDescent="0.2">
      <c r="A223" s="288">
        <v>221</v>
      </c>
      <c r="C223" s="7" t="s">
        <v>165</v>
      </c>
      <c r="E223" s="33"/>
      <c r="F223" s="16" t="s">
        <v>166</v>
      </c>
      <c r="G223" s="3"/>
      <c r="H223" s="283" t="str">
        <f>IF(I_2!I67="","",(I_2!I67))</f>
        <v/>
      </c>
      <c r="I223" s="283" t="str">
        <f>IF(I_2!J67="","",(I_2!J67))</f>
        <v/>
      </c>
    </row>
    <row r="224" spans="1:9" s="7" customFormat="1" x14ac:dyDescent="0.2">
      <c r="A224" s="288">
        <v>222</v>
      </c>
      <c r="C224" s="21" t="s">
        <v>167</v>
      </c>
      <c r="E224" s="33"/>
      <c r="F224" s="16" t="s">
        <v>168</v>
      </c>
      <c r="G224" s="3"/>
      <c r="H224" s="283" t="str">
        <f>IF(I_2!I68="","",(I_2!I68))</f>
        <v/>
      </c>
      <c r="I224" s="283" t="str">
        <f>IF(I_2!J68="","",(I_2!J68))</f>
        <v/>
      </c>
    </row>
    <row r="225" spans="1:9" s="7" customFormat="1" x14ac:dyDescent="0.2">
      <c r="A225" s="288">
        <v>223</v>
      </c>
      <c r="E225" s="33"/>
      <c r="F225" s="16"/>
      <c r="G225" s="16"/>
      <c r="H225" s="16"/>
      <c r="I225" s="76"/>
    </row>
    <row r="226" spans="1:9" ht="36" x14ac:dyDescent="0.2">
      <c r="A226" s="288">
        <v>224</v>
      </c>
      <c r="B226" s="441" t="s">
        <v>777</v>
      </c>
      <c r="C226" s="438"/>
      <c r="D226" s="438"/>
      <c r="E226" s="442"/>
      <c r="F226" s="440"/>
      <c r="H226" s="439" t="s">
        <v>774</v>
      </c>
      <c r="I226" s="439" t="s">
        <v>775</v>
      </c>
    </row>
    <row r="227" spans="1:9" x14ac:dyDescent="0.2">
      <c r="A227" s="288">
        <v>225</v>
      </c>
      <c r="H227" s="17"/>
      <c r="I227" s="17"/>
    </row>
    <row r="228" spans="1:9" s="7" customFormat="1" ht="11.25" x14ac:dyDescent="0.2">
      <c r="A228" s="288">
        <v>226</v>
      </c>
      <c r="B228" s="7" t="s">
        <v>255</v>
      </c>
      <c r="E228" s="33"/>
      <c r="F228" s="16"/>
    </row>
    <row r="229" spans="1:9" s="7" customFormat="1" x14ac:dyDescent="0.2">
      <c r="A229" s="288">
        <v>227</v>
      </c>
      <c r="B229" s="36" t="s">
        <v>157</v>
      </c>
      <c r="C229" s="7" t="s">
        <v>323</v>
      </c>
      <c r="E229" s="33"/>
      <c r="F229" s="16"/>
      <c r="G229" s="16" t="s">
        <v>92</v>
      </c>
      <c r="H229" s="283" t="str">
        <f>IF(I_3!D5="","",(I_3!D5))</f>
        <v/>
      </c>
      <c r="I229" s="283">
        <f>IF(I_3!G5="","",(I_3!G5))</f>
        <v>0</v>
      </c>
    </row>
    <row r="230" spans="1:9" s="7" customFormat="1" x14ac:dyDescent="0.2">
      <c r="A230" s="288">
        <v>228</v>
      </c>
      <c r="B230" s="36" t="s">
        <v>157</v>
      </c>
      <c r="C230" s="7" t="s">
        <v>169</v>
      </c>
      <c r="E230" s="33"/>
      <c r="F230" s="16"/>
      <c r="G230" s="16" t="s">
        <v>92</v>
      </c>
      <c r="H230" s="283" t="str">
        <f>IF(I_3!D6="","",(I_3!D6))</f>
        <v/>
      </c>
      <c r="I230" s="283">
        <f>IF(I_3!G6="","",(I_3!G6))</f>
        <v>0</v>
      </c>
    </row>
    <row r="231" spans="1:9" s="7" customFormat="1" x14ac:dyDescent="0.2">
      <c r="A231" s="288">
        <v>229</v>
      </c>
      <c r="B231" s="36" t="s">
        <v>157</v>
      </c>
      <c r="C231" s="7" t="s">
        <v>170</v>
      </c>
      <c r="E231" s="33"/>
      <c r="F231" s="16"/>
      <c r="G231" s="16" t="s">
        <v>92</v>
      </c>
      <c r="H231" s="283" t="str">
        <f>IF(I_3!D7="","",(I_3!D7))</f>
        <v/>
      </c>
      <c r="I231" s="283">
        <f>IF(I_3!G7="","",(I_3!G7))</f>
        <v>0</v>
      </c>
    </row>
    <row r="232" spans="1:9" s="7" customFormat="1" x14ac:dyDescent="0.2">
      <c r="A232" s="288">
        <v>230</v>
      </c>
      <c r="B232" s="36" t="s">
        <v>157</v>
      </c>
      <c r="C232" s="7" t="s">
        <v>171</v>
      </c>
      <c r="E232" s="33"/>
      <c r="F232" s="16"/>
      <c r="G232" s="16" t="s">
        <v>92</v>
      </c>
      <c r="H232" s="283" t="str">
        <f>IF(I_3!D8="","",(I_3!D8))</f>
        <v/>
      </c>
      <c r="I232" s="283">
        <f>IF(I_3!G8="","",(I_3!G8))</f>
        <v>0</v>
      </c>
    </row>
    <row r="233" spans="1:9" s="7" customFormat="1" x14ac:dyDescent="0.2">
      <c r="A233" s="288">
        <v>231</v>
      </c>
      <c r="B233" s="36" t="s">
        <v>157</v>
      </c>
      <c r="C233" s="7" t="s">
        <v>172</v>
      </c>
      <c r="E233" s="33"/>
      <c r="F233" s="16"/>
      <c r="G233" s="16" t="s">
        <v>92</v>
      </c>
      <c r="H233" s="283" t="str">
        <f>IF(I_3!D9="","",(I_3!D9))</f>
        <v/>
      </c>
      <c r="I233" s="283">
        <f>IF(I_3!G9="","",(I_3!G9))</f>
        <v>0</v>
      </c>
    </row>
    <row r="234" spans="1:9" s="7" customFormat="1" x14ac:dyDescent="0.2">
      <c r="A234" s="288">
        <v>232</v>
      </c>
      <c r="B234" s="36" t="s">
        <v>157</v>
      </c>
      <c r="C234" s="7" t="s">
        <v>173</v>
      </c>
      <c r="E234" s="33"/>
      <c r="F234" s="16"/>
      <c r="G234" s="16" t="s">
        <v>92</v>
      </c>
      <c r="H234" s="283" t="str">
        <f>IF(I_3!D10="","",(I_3!D10))</f>
        <v/>
      </c>
      <c r="I234" s="283">
        <f>IF(I_3!G10="","",(I_3!G10))</f>
        <v>0</v>
      </c>
    </row>
    <row r="235" spans="1:9" s="7" customFormat="1" x14ac:dyDescent="0.2">
      <c r="A235" s="288">
        <v>233</v>
      </c>
      <c r="B235" s="36" t="s">
        <v>157</v>
      </c>
      <c r="C235" s="7" t="s">
        <v>174</v>
      </c>
      <c r="E235" s="33"/>
      <c r="F235" s="16"/>
      <c r="G235" s="16" t="s">
        <v>92</v>
      </c>
      <c r="H235" s="283" t="str">
        <f>IF(I_3!D11="","",(I_3!D11))</f>
        <v/>
      </c>
      <c r="I235" s="283">
        <f>IF(I_3!G11="","",(I_3!G11))</f>
        <v>0</v>
      </c>
    </row>
    <row r="236" spans="1:9" s="7" customFormat="1" x14ac:dyDescent="0.2">
      <c r="A236" s="288">
        <v>234</v>
      </c>
      <c r="B236" s="36" t="s">
        <v>157</v>
      </c>
      <c r="C236" s="7" t="s">
        <v>218</v>
      </c>
      <c r="E236" s="33"/>
      <c r="F236" s="16"/>
      <c r="G236" s="16" t="s">
        <v>92</v>
      </c>
      <c r="H236" s="283" t="str">
        <f>IF(I_3!D12="","",(I_3!D12))</f>
        <v/>
      </c>
      <c r="I236" s="283">
        <f>IF(I_3!G12="","",(I_3!G12))</f>
        <v>0</v>
      </c>
    </row>
    <row r="237" spans="1:9" s="7" customFormat="1" x14ac:dyDescent="0.2">
      <c r="A237" s="288">
        <v>235</v>
      </c>
      <c r="B237" s="36" t="s">
        <v>157</v>
      </c>
      <c r="C237" s="7" t="s">
        <v>719</v>
      </c>
      <c r="E237" s="33"/>
      <c r="F237" s="16"/>
      <c r="G237" s="16" t="s">
        <v>92</v>
      </c>
      <c r="H237" s="283" t="str">
        <f>IF(I_3!D13="","",(I_3!D13))</f>
        <v/>
      </c>
      <c r="I237" s="283">
        <f>IF(I_3!G13="","",(I_3!G13))</f>
        <v>0</v>
      </c>
    </row>
    <row r="238" spans="1:9" s="7" customFormat="1" x14ac:dyDescent="0.2">
      <c r="A238" s="288">
        <v>236</v>
      </c>
      <c r="B238" s="36" t="s">
        <v>157</v>
      </c>
      <c r="C238" s="7" t="s">
        <v>660</v>
      </c>
      <c r="E238" s="33"/>
      <c r="F238" s="16"/>
      <c r="G238" s="16" t="s">
        <v>92</v>
      </c>
      <c r="H238" s="283" t="str">
        <f>IF(I_3!D14="","",(I_3!D14))</f>
        <v/>
      </c>
      <c r="I238" s="283">
        <f>IF(I_3!G14="","",(I_3!G14))</f>
        <v>0</v>
      </c>
    </row>
    <row r="239" spans="1:9" s="7" customFormat="1" x14ac:dyDescent="0.2">
      <c r="A239" s="288">
        <v>237</v>
      </c>
      <c r="B239" s="36" t="s">
        <v>157</v>
      </c>
      <c r="C239" s="7" t="s">
        <v>175</v>
      </c>
      <c r="E239" s="33"/>
      <c r="F239" s="16"/>
      <c r="G239" s="16" t="s">
        <v>92</v>
      </c>
      <c r="H239" s="283" t="str">
        <f>IF(I_3!D15="","",(I_3!D15))</f>
        <v/>
      </c>
      <c r="I239" s="283">
        <f>IF(I_3!G15="","",(I_3!G15))</f>
        <v>0</v>
      </c>
    </row>
    <row r="240" spans="1:9" s="7" customFormat="1" x14ac:dyDescent="0.2">
      <c r="A240" s="288">
        <v>238</v>
      </c>
      <c r="B240" s="36" t="s">
        <v>157</v>
      </c>
      <c r="C240" s="7" t="s">
        <v>176</v>
      </c>
      <c r="E240" s="33"/>
      <c r="F240" s="16"/>
      <c r="G240" s="16" t="s">
        <v>92</v>
      </c>
      <c r="H240" s="283" t="str">
        <f>IF(I_3!D16="","",(I_3!D16))</f>
        <v/>
      </c>
      <c r="I240" s="283">
        <f>IF(I_3!G16="","",(I_3!G16))</f>
        <v>0</v>
      </c>
    </row>
    <row r="241" spans="1:9" s="7" customFormat="1" x14ac:dyDescent="0.2">
      <c r="A241" s="288">
        <v>239</v>
      </c>
      <c r="B241" s="36" t="s">
        <v>157</v>
      </c>
      <c r="C241" s="7" t="s">
        <v>256</v>
      </c>
      <c r="E241" s="33"/>
      <c r="F241" s="16"/>
      <c r="G241" s="16" t="s">
        <v>92</v>
      </c>
      <c r="H241" s="283" t="str">
        <f>IF(I_3!D17="","",(I_3!D17))</f>
        <v/>
      </c>
      <c r="I241" s="283">
        <f>IF(I_3!G17="","",(I_3!G17))</f>
        <v>0</v>
      </c>
    </row>
    <row r="242" spans="1:9" s="7" customFormat="1" x14ac:dyDescent="0.2">
      <c r="A242" s="288">
        <v>240</v>
      </c>
      <c r="B242" s="36" t="s">
        <v>157</v>
      </c>
      <c r="C242" s="7" t="s">
        <v>720</v>
      </c>
      <c r="E242" s="33"/>
      <c r="F242" s="16"/>
      <c r="G242" s="16" t="s">
        <v>92</v>
      </c>
      <c r="H242" s="283" t="str">
        <f>IF(I_3!D18="","",(I_3!D18))</f>
        <v/>
      </c>
      <c r="I242" s="283">
        <f>IF(I_3!G18="","",(I_3!G18))</f>
        <v>0</v>
      </c>
    </row>
    <row r="243" spans="1:9" s="7" customFormat="1" ht="11.25" x14ac:dyDescent="0.2">
      <c r="A243" s="288">
        <v>241</v>
      </c>
      <c r="B243" s="7" t="s">
        <v>247</v>
      </c>
      <c r="E243" s="33"/>
      <c r="F243" s="16"/>
    </row>
    <row r="244" spans="1:9" s="7" customFormat="1" x14ac:dyDescent="0.2">
      <c r="A244" s="288">
        <v>242</v>
      </c>
      <c r="B244" s="38" t="s">
        <v>157</v>
      </c>
      <c r="C244" s="7" t="s">
        <v>645</v>
      </c>
      <c r="E244" s="33"/>
      <c r="F244" s="16"/>
      <c r="G244" s="16" t="s">
        <v>92</v>
      </c>
      <c r="H244" s="283" t="str">
        <f>IF(I_3!D20="","",(I_3!D20))</f>
        <v/>
      </c>
      <c r="I244" s="283">
        <f>IF(I_3!G20="","",(I_3!G20))</f>
        <v>0</v>
      </c>
    </row>
    <row r="245" spans="1:9" s="7" customFormat="1" x14ac:dyDescent="0.2">
      <c r="A245" s="288">
        <v>243</v>
      </c>
      <c r="B245" s="38" t="s">
        <v>157</v>
      </c>
      <c r="C245" s="7" t="s">
        <v>646</v>
      </c>
      <c r="E245" s="33"/>
      <c r="F245" s="16"/>
      <c r="G245" s="16" t="s">
        <v>92</v>
      </c>
      <c r="H245" s="283" t="str">
        <f>IF(I_3!D21="","",(I_3!D21))</f>
        <v/>
      </c>
      <c r="I245" s="283">
        <f>IF(I_3!G21="","",(I_3!G21))</f>
        <v>0</v>
      </c>
    </row>
    <row r="246" spans="1:9" s="7" customFormat="1" ht="11.25" x14ac:dyDescent="0.2">
      <c r="A246" s="288">
        <v>244</v>
      </c>
      <c r="B246" s="7" t="s">
        <v>257</v>
      </c>
      <c r="E246" s="33"/>
      <c r="F246" s="16"/>
    </row>
    <row r="247" spans="1:9" s="7" customFormat="1" x14ac:dyDescent="0.2">
      <c r="A247" s="288">
        <v>245</v>
      </c>
      <c r="B247" s="36" t="s">
        <v>157</v>
      </c>
      <c r="C247" s="7" t="s">
        <v>177</v>
      </c>
      <c r="E247" s="33"/>
      <c r="F247" s="16"/>
      <c r="G247" s="16" t="s">
        <v>92</v>
      </c>
      <c r="H247" s="283" t="str">
        <f>IF(I_3!D23="","",(I_3!D23))</f>
        <v/>
      </c>
      <c r="I247" s="283">
        <f>IF(I_3!G23="","",(I_3!G23))</f>
        <v>0</v>
      </c>
    </row>
    <row r="248" spans="1:9" s="7" customFormat="1" x14ac:dyDescent="0.2">
      <c r="A248" s="288">
        <v>246</v>
      </c>
      <c r="B248" s="36" t="s">
        <v>157</v>
      </c>
      <c r="C248" s="7" t="s">
        <v>248</v>
      </c>
      <c r="E248" s="33"/>
      <c r="F248" s="16"/>
      <c r="G248" s="16" t="s">
        <v>92</v>
      </c>
      <c r="H248" s="283" t="str">
        <f>IF(I_3!D24="","",(I_3!D24))</f>
        <v/>
      </c>
      <c r="I248" s="283">
        <f>IF(I_3!G24="","",(I_3!G24))</f>
        <v>0</v>
      </c>
    </row>
    <row r="249" spans="1:9" s="7" customFormat="1" x14ac:dyDescent="0.2">
      <c r="A249" s="288">
        <v>247</v>
      </c>
      <c r="B249" s="36" t="s">
        <v>157</v>
      </c>
      <c r="C249" s="7" t="s">
        <v>249</v>
      </c>
      <c r="E249" s="33"/>
      <c r="F249" s="16"/>
      <c r="G249" s="16" t="s">
        <v>92</v>
      </c>
      <c r="H249" s="283" t="str">
        <f>IF(I_3!D25="","",(I_3!D25))</f>
        <v/>
      </c>
      <c r="I249" s="283">
        <f>IF(I_3!G25="","",(I_3!G25))</f>
        <v>0</v>
      </c>
    </row>
    <row r="250" spans="1:9" s="7" customFormat="1" x14ac:dyDescent="0.2">
      <c r="A250" s="288">
        <v>248</v>
      </c>
      <c r="B250" s="36" t="s">
        <v>157</v>
      </c>
      <c r="C250" s="7" t="s">
        <v>250</v>
      </c>
      <c r="E250" s="33"/>
      <c r="F250" s="16"/>
      <c r="G250" s="16" t="s">
        <v>92</v>
      </c>
      <c r="H250" s="283" t="str">
        <f>IF(I_3!D26="","",(I_3!D26))</f>
        <v/>
      </c>
      <c r="I250" s="283">
        <f>IF(I_3!G26="","",(I_3!G26))</f>
        <v>0</v>
      </c>
    </row>
    <row r="251" spans="1:9" s="7" customFormat="1" x14ac:dyDescent="0.2">
      <c r="A251" s="288">
        <v>249</v>
      </c>
      <c r="B251" s="36" t="s">
        <v>157</v>
      </c>
      <c r="C251" s="7" t="s">
        <v>87</v>
      </c>
      <c r="E251" s="33"/>
      <c r="F251" s="16"/>
      <c r="G251" s="16" t="s">
        <v>92</v>
      </c>
      <c r="H251" s="283" t="str">
        <f>IF(I_3!D27="","",(I_3!D27))</f>
        <v/>
      </c>
      <c r="I251" s="283">
        <f>IF(I_3!G27="","",(I_3!G27))</f>
        <v>0</v>
      </c>
    </row>
    <row r="252" spans="1:9" s="7" customFormat="1" ht="11.25" x14ac:dyDescent="0.2">
      <c r="A252" s="288">
        <v>250</v>
      </c>
      <c r="B252" s="7" t="s">
        <v>242</v>
      </c>
      <c r="E252" s="33"/>
      <c r="F252" s="16"/>
    </row>
    <row r="253" spans="1:9" s="7" customFormat="1" x14ac:dyDescent="0.2">
      <c r="A253" s="288">
        <v>251</v>
      </c>
      <c r="B253" s="36" t="s">
        <v>157</v>
      </c>
      <c r="C253" s="7" t="s">
        <v>246</v>
      </c>
      <c r="E253" s="33"/>
      <c r="F253" s="16"/>
      <c r="G253" s="16" t="s">
        <v>92</v>
      </c>
      <c r="H253" s="283" t="str">
        <f>IF(I_3!D29="","",(I_3!D29))</f>
        <v/>
      </c>
      <c r="I253" s="283">
        <f>IF(I_3!G29="","",(I_3!G29))</f>
        <v>0</v>
      </c>
    </row>
    <row r="254" spans="1:9" s="7" customFormat="1" x14ac:dyDescent="0.2">
      <c r="A254" s="288">
        <v>252</v>
      </c>
      <c r="B254" s="36" t="s">
        <v>157</v>
      </c>
      <c r="C254" s="7" t="s">
        <v>245</v>
      </c>
      <c r="E254" s="33"/>
      <c r="F254" s="16"/>
      <c r="G254" s="16" t="s">
        <v>92</v>
      </c>
      <c r="H254" s="283" t="str">
        <f>IF(I_3!D30="","",(I_3!D30))</f>
        <v/>
      </c>
      <c r="I254" s="283">
        <f>IF(I_3!G30="","",(I_3!G30))</f>
        <v>0</v>
      </c>
    </row>
    <row r="255" spans="1:9" s="7" customFormat="1" x14ac:dyDescent="0.2">
      <c r="A255" s="288">
        <v>253</v>
      </c>
      <c r="B255" s="36" t="s">
        <v>157</v>
      </c>
      <c r="C255" s="7" t="s">
        <v>244</v>
      </c>
      <c r="E255" s="33"/>
      <c r="F255" s="16"/>
      <c r="G255" s="16" t="s">
        <v>92</v>
      </c>
      <c r="H255" s="283" t="str">
        <f>IF(I_3!D31="","",(I_3!D31))</f>
        <v/>
      </c>
      <c r="I255" s="283">
        <f>IF(I_3!G31="","",(I_3!G31))</f>
        <v>0</v>
      </c>
    </row>
    <row r="256" spans="1:9" s="7" customFormat="1" x14ac:dyDescent="0.2">
      <c r="A256" s="288">
        <v>254</v>
      </c>
      <c r="B256" s="36" t="s">
        <v>157</v>
      </c>
      <c r="C256" s="7" t="s">
        <v>243</v>
      </c>
      <c r="E256" s="33"/>
      <c r="F256" s="16"/>
      <c r="G256" s="16" t="s">
        <v>92</v>
      </c>
      <c r="H256" s="283" t="str">
        <f>IF(I_3!D32="","",(I_3!D32))</f>
        <v/>
      </c>
      <c r="I256" s="283">
        <f>IF(I_3!G32="","",(I_3!G32))</f>
        <v>0</v>
      </c>
    </row>
    <row r="257" spans="1:9" s="7" customFormat="1" x14ac:dyDescent="0.2">
      <c r="A257" s="288">
        <v>255</v>
      </c>
      <c r="B257" s="36" t="s">
        <v>157</v>
      </c>
      <c r="C257" s="7" t="s">
        <v>87</v>
      </c>
      <c r="E257" s="33"/>
      <c r="F257" s="16"/>
      <c r="G257" s="16" t="s">
        <v>92</v>
      </c>
      <c r="H257" s="283" t="str">
        <f>IF(I_3!D33="","",(I_3!D33))</f>
        <v/>
      </c>
      <c r="I257" s="283">
        <f>IF(I_3!G33="","",(I_3!G33))</f>
        <v>0</v>
      </c>
    </row>
    <row r="258" spans="1:9" s="7" customFormat="1" ht="11.25" x14ac:dyDescent="0.2">
      <c r="A258" s="288">
        <v>256</v>
      </c>
      <c r="B258" s="7" t="s">
        <v>179</v>
      </c>
      <c r="E258" s="33"/>
      <c r="F258" s="16"/>
    </row>
    <row r="259" spans="1:9" s="7" customFormat="1" x14ac:dyDescent="0.2">
      <c r="A259" s="288">
        <v>257</v>
      </c>
      <c r="B259" s="36" t="s">
        <v>157</v>
      </c>
      <c r="C259" s="7" t="s">
        <v>178</v>
      </c>
      <c r="E259" s="33"/>
      <c r="F259" s="16"/>
      <c r="G259" s="16" t="s">
        <v>92</v>
      </c>
      <c r="H259" s="283" t="str">
        <f>IF(I_3!D35="","",(I_3!D35))</f>
        <v/>
      </c>
      <c r="I259" s="283">
        <f>IF(I_3!G35="","",(I_3!G35))</f>
        <v>0</v>
      </c>
    </row>
    <row r="260" spans="1:9" s="7" customFormat="1" x14ac:dyDescent="0.2">
      <c r="A260" s="288">
        <v>258</v>
      </c>
      <c r="B260" s="36" t="s">
        <v>157</v>
      </c>
      <c r="C260" s="7" t="s">
        <v>72</v>
      </c>
      <c r="E260" s="33"/>
      <c r="F260" s="16"/>
      <c r="G260" s="16" t="s">
        <v>92</v>
      </c>
      <c r="H260" s="283" t="str">
        <f>IF(I_3!D36="","",(I_3!D36))</f>
        <v/>
      </c>
      <c r="I260" s="283" t="str">
        <f>IF(I_3!G36="","",(I_3!G36))</f>
        <v/>
      </c>
    </row>
    <row r="261" spans="1:9" s="7" customFormat="1" x14ac:dyDescent="0.2">
      <c r="A261" s="288">
        <v>259</v>
      </c>
      <c r="B261" s="36" t="s">
        <v>157</v>
      </c>
      <c r="C261" s="7" t="s">
        <v>180</v>
      </c>
      <c r="E261" s="33"/>
      <c r="F261" s="16"/>
      <c r="G261" s="16" t="s">
        <v>92</v>
      </c>
      <c r="H261" s="283" t="str">
        <f>IF(I_3!D37="","",(I_3!D37))</f>
        <v/>
      </c>
      <c r="I261" s="283">
        <f>IF(I_3!G37="","",(I_3!G37))</f>
        <v>0</v>
      </c>
    </row>
    <row r="262" spans="1:9" s="7" customFormat="1" x14ac:dyDescent="0.2">
      <c r="A262" s="288">
        <v>260</v>
      </c>
      <c r="B262" s="36" t="s">
        <v>157</v>
      </c>
      <c r="C262" s="7" t="s">
        <v>73</v>
      </c>
      <c r="E262" s="33"/>
      <c r="F262" s="16"/>
      <c r="G262" s="16" t="s">
        <v>92</v>
      </c>
      <c r="H262" s="283" t="str">
        <f>IF(I_3!D38="","",(I_3!D38))</f>
        <v/>
      </c>
      <c r="I262" s="283">
        <f>IF(I_3!G38="","",(I_3!G38))</f>
        <v>0</v>
      </c>
    </row>
    <row r="263" spans="1:9" s="7" customFormat="1" x14ac:dyDescent="0.2">
      <c r="A263" s="288">
        <v>261</v>
      </c>
      <c r="B263" s="36" t="s">
        <v>157</v>
      </c>
      <c r="C263" s="7" t="s">
        <v>71</v>
      </c>
      <c r="E263" s="33"/>
      <c r="F263" s="16"/>
      <c r="G263" s="16" t="s">
        <v>92</v>
      </c>
      <c r="H263" s="283" t="str">
        <f>IF(I_3!D39="","",(I_3!D39))</f>
        <v/>
      </c>
      <c r="I263" s="283">
        <f>IF(I_3!G39="","",(I_3!G39))</f>
        <v>0</v>
      </c>
    </row>
    <row r="264" spans="1:9" s="7" customFormat="1" x14ac:dyDescent="0.2">
      <c r="A264" s="288">
        <v>262</v>
      </c>
      <c r="B264" s="36" t="s">
        <v>157</v>
      </c>
      <c r="C264" s="7" t="s">
        <v>87</v>
      </c>
      <c r="E264" s="33"/>
      <c r="F264" s="16"/>
      <c r="G264" s="16" t="s">
        <v>92</v>
      </c>
      <c r="H264" s="283" t="str">
        <f>IF(I_3!D40="","",(I_3!D40))</f>
        <v/>
      </c>
      <c r="I264" s="283">
        <f>IF(I_3!G40="","",(I_3!G40))</f>
        <v>0</v>
      </c>
    </row>
    <row r="265" spans="1:9" s="7" customFormat="1" x14ac:dyDescent="0.2">
      <c r="A265" s="288">
        <v>263</v>
      </c>
      <c r="B265" s="904" t="s">
        <v>820</v>
      </c>
      <c r="E265" s="33"/>
      <c r="F265" s="16"/>
      <c r="G265" s="16" t="s">
        <v>92</v>
      </c>
      <c r="H265" s="283" t="str">
        <f>IF(I_3!D41="","",(I_3!D41))</f>
        <v/>
      </c>
      <c r="I265" s="283">
        <f>IF(I_3!G41="","",(I_3!G41))</f>
        <v>0</v>
      </c>
    </row>
    <row r="266" spans="1:9" s="7" customFormat="1" x14ac:dyDescent="0.2">
      <c r="A266" s="288">
        <v>264</v>
      </c>
      <c r="B266" s="7" t="s">
        <v>517</v>
      </c>
      <c r="E266" s="33"/>
      <c r="F266" s="16"/>
      <c r="G266" s="16" t="s">
        <v>92</v>
      </c>
      <c r="H266" s="283" t="str">
        <f>IF(I_3!D42="","",(I_3!D42))</f>
        <v/>
      </c>
      <c r="I266" s="283">
        <f>IF(I_3!G42="","",(I_3!G42))</f>
        <v>0</v>
      </c>
    </row>
    <row r="267" spans="1:9" s="7" customFormat="1" x14ac:dyDescent="0.2">
      <c r="A267" s="288">
        <v>265</v>
      </c>
      <c r="B267" s="7" t="s">
        <v>181</v>
      </c>
      <c r="E267" s="33"/>
      <c r="F267" s="16"/>
      <c r="G267" s="16" t="s">
        <v>92</v>
      </c>
      <c r="H267" s="283" t="str">
        <f>IF(I_3!D43="","",(I_3!D43))</f>
        <v/>
      </c>
      <c r="I267" s="283">
        <f>IF(I_3!G43="","",(I_3!G43))</f>
        <v>0</v>
      </c>
    </row>
    <row r="268" spans="1:9" s="7" customFormat="1" x14ac:dyDescent="0.2">
      <c r="A268" s="288">
        <v>266</v>
      </c>
      <c r="B268" s="7" t="s">
        <v>182</v>
      </c>
      <c r="E268" s="33"/>
      <c r="F268" s="16"/>
      <c r="G268" s="16" t="s">
        <v>92</v>
      </c>
      <c r="H268" s="283" t="str">
        <f>IF(I_3!D44="","",(I_3!D44))</f>
        <v/>
      </c>
      <c r="I268" s="283">
        <f>IF(I_3!G44="","",(I_3!G44))</f>
        <v>0</v>
      </c>
    </row>
    <row r="269" spans="1:9" s="7" customFormat="1" x14ac:dyDescent="0.2">
      <c r="A269" s="288">
        <v>267</v>
      </c>
      <c r="B269" s="7" t="s">
        <v>778</v>
      </c>
      <c r="E269" s="33"/>
      <c r="F269" s="16"/>
      <c r="G269" s="16" t="s">
        <v>92</v>
      </c>
      <c r="H269" s="283"/>
      <c r="I269" s="283"/>
    </row>
    <row r="270" spans="1:9" s="7" customFormat="1" x14ac:dyDescent="0.2">
      <c r="A270" s="288">
        <v>268</v>
      </c>
      <c r="B270" s="7" t="s">
        <v>277</v>
      </c>
      <c r="E270" s="33"/>
      <c r="F270" s="16"/>
      <c r="G270" s="16" t="s">
        <v>92</v>
      </c>
      <c r="H270" s="283" t="str">
        <f>IF(I_3!D45="","",(I_3!D45))</f>
        <v/>
      </c>
      <c r="I270" s="283">
        <f>IF(I_3!G46="","",(I_3!G46))+IF(I_3!G47="","",(I_3!G47))</f>
        <v>0</v>
      </c>
    </row>
    <row r="271" spans="1:9" s="7" customFormat="1" x14ac:dyDescent="0.2">
      <c r="A271" s="288">
        <v>269</v>
      </c>
      <c r="B271" s="7" t="s">
        <v>602</v>
      </c>
      <c r="E271" s="33"/>
      <c r="F271" s="16"/>
      <c r="G271" s="16" t="s">
        <v>92</v>
      </c>
      <c r="H271" s="283"/>
      <c r="I271" s="283"/>
    </row>
    <row r="272" spans="1:9" s="7" customFormat="1" x14ac:dyDescent="0.2">
      <c r="A272" s="288">
        <v>270</v>
      </c>
      <c r="B272" s="7" t="s">
        <v>334</v>
      </c>
      <c r="E272" s="33"/>
      <c r="F272" s="16"/>
      <c r="G272" s="16" t="s">
        <v>92</v>
      </c>
      <c r="H272" s="283" t="str">
        <f>IF(I_3!D46="","",(I_3!D46))</f>
        <v/>
      </c>
      <c r="I272" s="283">
        <f>IF(I_3!G48="","",(I_3!G48))</f>
        <v>0</v>
      </c>
    </row>
    <row r="273" spans="1:9" s="7" customFormat="1" x14ac:dyDescent="0.2">
      <c r="A273" s="288">
        <v>271</v>
      </c>
      <c r="B273" s="7" t="s">
        <v>326</v>
      </c>
      <c r="E273" s="33"/>
      <c r="F273" s="16"/>
      <c r="G273" s="16" t="s">
        <v>92</v>
      </c>
      <c r="H273" s="283"/>
      <c r="I273" s="283"/>
    </row>
    <row r="274" spans="1:9" s="7" customFormat="1" x14ac:dyDescent="0.2">
      <c r="A274" s="288">
        <v>272</v>
      </c>
      <c r="B274" s="7" t="s">
        <v>219</v>
      </c>
      <c r="E274" s="33"/>
      <c r="F274" s="16"/>
      <c r="G274" s="16" t="s">
        <v>92</v>
      </c>
      <c r="H274" s="283" t="str">
        <f>IF(I_3!D47="","",(I_3!D47))</f>
        <v/>
      </c>
      <c r="I274" s="283">
        <f>IF(I_3!G50="","",(I_3!G50))</f>
        <v>0</v>
      </c>
    </row>
    <row r="275" spans="1:9" s="7" customFormat="1" x14ac:dyDescent="0.2">
      <c r="A275" s="288">
        <v>273</v>
      </c>
      <c r="B275" s="7" t="s">
        <v>220</v>
      </c>
      <c r="E275" s="33"/>
      <c r="F275" s="16"/>
      <c r="G275" s="16" t="s">
        <v>92</v>
      </c>
      <c r="H275" s="283" t="str">
        <f>IF(I_3!D48="","",(I_3!D48))</f>
        <v/>
      </c>
      <c r="I275" s="283">
        <f>IF(I_3!D50="","",(I_3!D50))</f>
        <v>0</v>
      </c>
    </row>
    <row r="276" spans="1:9" s="7" customFormat="1" x14ac:dyDescent="0.2">
      <c r="A276" s="288"/>
      <c r="E276" s="33"/>
      <c r="F276" s="16"/>
      <c r="H276" s="16"/>
      <c r="I276" s="78"/>
    </row>
    <row r="277" spans="1:9" ht="15.75" x14ac:dyDescent="0.25">
      <c r="A277" s="288">
        <v>274</v>
      </c>
      <c r="B277" s="42" t="s">
        <v>262</v>
      </c>
      <c r="G277" s="17"/>
      <c r="H277" s="16"/>
    </row>
    <row r="278" spans="1:9" ht="15.75" x14ac:dyDescent="0.25">
      <c r="A278" s="288">
        <v>275</v>
      </c>
      <c r="B278" s="42"/>
      <c r="G278" s="17"/>
      <c r="H278" s="16"/>
    </row>
    <row r="279" spans="1:9" ht="12.75" x14ac:dyDescent="0.2">
      <c r="A279" s="288">
        <v>276</v>
      </c>
      <c r="B279" s="20" t="s">
        <v>209</v>
      </c>
      <c r="C279" s="19"/>
      <c r="G279" s="17"/>
      <c r="H279" s="16"/>
    </row>
    <row r="280" spans="1:9" x14ac:dyDescent="0.2">
      <c r="A280" s="288">
        <v>277</v>
      </c>
      <c r="C280" s="7" t="s">
        <v>210</v>
      </c>
      <c r="G280" s="17"/>
      <c r="H280" s="16" t="s">
        <v>92</v>
      </c>
      <c r="I280" s="283">
        <f>IF(I_4!D12="","",(I_4!D12))</f>
        <v>0</v>
      </c>
    </row>
    <row r="281" spans="1:9" x14ac:dyDescent="0.2">
      <c r="A281" s="288">
        <v>278</v>
      </c>
      <c r="C281" s="7" t="s">
        <v>211</v>
      </c>
      <c r="G281" s="17"/>
      <c r="H281" s="16" t="s">
        <v>92</v>
      </c>
      <c r="I281" s="283">
        <f>IF(I_4!D17="","",(I_4!D17))</f>
        <v>0</v>
      </c>
    </row>
    <row r="282" spans="1:9" x14ac:dyDescent="0.2">
      <c r="A282" s="288">
        <v>279</v>
      </c>
      <c r="G282" s="17"/>
      <c r="H282" s="16"/>
      <c r="I282" s="17"/>
    </row>
    <row r="283" spans="1:9" ht="12.75" x14ac:dyDescent="0.2">
      <c r="A283" s="288">
        <v>280</v>
      </c>
      <c r="B283" s="43" t="s">
        <v>212</v>
      </c>
      <c r="G283" s="17"/>
      <c r="H283" s="16"/>
      <c r="I283" s="17"/>
    </row>
    <row r="284" spans="1:9" s="7" customFormat="1" x14ac:dyDescent="0.2">
      <c r="A284" s="288">
        <v>281</v>
      </c>
      <c r="C284" s="7" t="str">
        <f>I_4!C22</f>
        <v xml:space="preserve">Stallbau "Anlage 1" </v>
      </c>
      <c r="E284" s="33"/>
      <c r="F284" s="16"/>
      <c r="H284" s="16" t="s">
        <v>92</v>
      </c>
      <c r="I284" s="283" t="str">
        <f>IF(I_4!D22="","",(I_4!D22))</f>
        <v/>
      </c>
    </row>
    <row r="285" spans="1:9" s="7" customFormat="1" x14ac:dyDescent="0.2">
      <c r="A285" s="288">
        <v>282</v>
      </c>
      <c r="C285" s="7" t="str">
        <f>I_4!C23</f>
        <v>Stallbau "Sonstige"</v>
      </c>
      <c r="E285" s="33"/>
      <c r="F285" s="16"/>
      <c r="H285" s="16" t="s">
        <v>92</v>
      </c>
      <c r="I285" s="283" t="str">
        <f>IF(I_4!D23="","",(I_4!D23))</f>
        <v/>
      </c>
    </row>
    <row r="286" spans="1:9" s="7" customFormat="1" x14ac:dyDescent="0.2">
      <c r="A286" s="288">
        <v>283</v>
      </c>
      <c r="C286" s="7" t="str">
        <f>I_4!C24</f>
        <v>Sonstige landw. Investitionen</v>
      </c>
      <c r="E286" s="33"/>
      <c r="F286" s="16"/>
      <c r="H286" s="16" t="s">
        <v>92</v>
      </c>
      <c r="I286" s="283" t="str">
        <f>IF(I_4!D24="","",(I_4!D24))</f>
        <v/>
      </c>
    </row>
    <row r="287" spans="1:9" s="7" customFormat="1" x14ac:dyDescent="0.2">
      <c r="A287" s="288">
        <v>284</v>
      </c>
      <c r="C287" s="7" t="str">
        <f>I_4!C25</f>
        <v>Diversifizierungsinvestitionen</v>
      </c>
      <c r="E287" s="33"/>
      <c r="F287" s="16"/>
      <c r="H287" s="16" t="s">
        <v>92</v>
      </c>
      <c r="I287" s="283" t="str">
        <f>IF(I_4!D25="","",(I_4!D25))</f>
        <v/>
      </c>
    </row>
    <row r="288" spans="1:9" s="7" customFormat="1" x14ac:dyDescent="0.2">
      <c r="A288" s="288">
        <v>285</v>
      </c>
      <c r="C288" s="7" t="str">
        <f>I_4!C26</f>
        <v>Junglandwirtezuschuss</v>
      </c>
      <c r="E288" s="33"/>
      <c r="F288" s="16"/>
      <c r="H288" s="16" t="s">
        <v>92</v>
      </c>
      <c r="I288" s="283" t="str">
        <f>IF(I_4!D26="","",(I_4!D26))</f>
        <v/>
      </c>
    </row>
    <row r="289" spans="1:9" s="7" customFormat="1" x14ac:dyDescent="0.2">
      <c r="A289" s="288">
        <v>286</v>
      </c>
      <c r="C289" s="7" t="str">
        <f>I_4!C27</f>
        <v>Betreuungszuschuss</v>
      </c>
      <c r="F289" s="16"/>
      <c r="H289" s="16" t="s">
        <v>92</v>
      </c>
      <c r="I289" s="283" t="str">
        <f>IF(I_4!D27="","",(I_4!D27))</f>
        <v/>
      </c>
    </row>
    <row r="290" spans="1:9" s="7" customFormat="1" x14ac:dyDescent="0.2">
      <c r="A290" s="288">
        <v>287</v>
      </c>
      <c r="C290" s="7" t="str">
        <f>I_4!B30</f>
        <v>Summe Zuschüsse</v>
      </c>
      <c r="E290" s="33"/>
      <c r="F290" s="16"/>
      <c r="H290" s="16" t="s">
        <v>92</v>
      </c>
      <c r="I290" s="283">
        <f>IF(I_4!D30="","",(I_4!D30))</f>
        <v>0</v>
      </c>
    </row>
    <row r="291" spans="1:9" x14ac:dyDescent="0.2">
      <c r="A291" s="288">
        <v>288</v>
      </c>
      <c r="G291" s="17"/>
      <c r="H291" s="16"/>
    </row>
    <row r="292" spans="1:9" x14ac:dyDescent="0.2">
      <c r="A292" s="288">
        <v>289</v>
      </c>
      <c r="B292" s="20" t="s">
        <v>779</v>
      </c>
      <c r="G292" s="17"/>
      <c r="H292" s="16"/>
    </row>
    <row r="293" spans="1:9" x14ac:dyDescent="0.2">
      <c r="A293" s="288">
        <v>290</v>
      </c>
      <c r="C293" s="7" t="str">
        <f>C284</f>
        <v xml:space="preserve">Stallbau "Anlage 1" </v>
      </c>
      <c r="E293" s="16" t="s">
        <v>92</v>
      </c>
      <c r="F293" s="283" t="str">
        <f>IF(I_4!E22="","",(I_4!E22))</f>
        <v/>
      </c>
      <c r="G293" s="283" t="str">
        <f>IF(I_4!F22="","",(I_4!F22))</f>
        <v/>
      </c>
      <c r="H293" s="283" t="str">
        <f>IF(I_4!G22="","",(I_4!G22))</f>
        <v/>
      </c>
      <c r="I293" s="283" t="str">
        <f>IF(I_4!H22="","",(I_4!H22))</f>
        <v/>
      </c>
    </row>
    <row r="294" spans="1:9" x14ac:dyDescent="0.2">
      <c r="A294" s="288">
        <v>291</v>
      </c>
      <c r="C294" s="7" t="str">
        <f t="shared" ref="C294:C296" si="0">C285</f>
        <v>Stallbau "Sonstige"</v>
      </c>
      <c r="E294" s="16" t="s">
        <v>92</v>
      </c>
      <c r="F294" s="283" t="str">
        <f>IF(I_4!E23="","",(I_4!E23))</f>
        <v/>
      </c>
      <c r="G294" s="283" t="str">
        <f>IF(I_4!F23="","",(I_4!F23))</f>
        <v/>
      </c>
      <c r="H294" s="283" t="str">
        <f>IF(I_4!G23="","",(I_4!G23))</f>
        <v/>
      </c>
      <c r="I294" s="283" t="str">
        <f>IF(I_4!H23="","",(I_4!H23))</f>
        <v/>
      </c>
    </row>
    <row r="295" spans="1:9" x14ac:dyDescent="0.2">
      <c r="A295" s="288">
        <v>292</v>
      </c>
      <c r="C295" s="7" t="str">
        <f t="shared" si="0"/>
        <v>Sonstige landw. Investitionen</v>
      </c>
      <c r="E295" s="16" t="s">
        <v>92</v>
      </c>
      <c r="F295" s="283" t="str">
        <f>IF(I_4!E24="","",(I_4!E24))</f>
        <v/>
      </c>
      <c r="G295" s="283" t="str">
        <f>IF(I_4!F24="","",(I_4!F24))</f>
        <v/>
      </c>
      <c r="H295" s="283" t="str">
        <f>IF(I_4!G24="","",(I_4!G24))</f>
        <v/>
      </c>
      <c r="I295" s="283" t="str">
        <f>IF(I_4!H24="","",(I_4!H24))</f>
        <v/>
      </c>
    </row>
    <row r="296" spans="1:9" x14ac:dyDescent="0.2">
      <c r="A296" s="288">
        <v>293</v>
      </c>
      <c r="C296" s="7" t="str">
        <f t="shared" si="0"/>
        <v>Diversifizierungsinvestitionen</v>
      </c>
      <c r="E296" s="16" t="s">
        <v>92</v>
      </c>
      <c r="F296" s="283" t="str">
        <f>IF(I_4!E25="","",(I_4!E25))</f>
        <v/>
      </c>
      <c r="G296" s="283" t="str">
        <f>IF(I_4!F25="","",(I_4!F25))</f>
        <v/>
      </c>
      <c r="H296" s="283" t="str">
        <f>IF(I_4!G25="","",(I_4!G25))</f>
        <v/>
      </c>
      <c r="I296" s="283" t="str">
        <f>IF(I_4!H25="","",(I_4!H25))</f>
        <v/>
      </c>
    </row>
    <row r="297" spans="1:9" x14ac:dyDescent="0.2">
      <c r="A297" s="288">
        <v>294</v>
      </c>
      <c r="G297" s="17"/>
      <c r="H297" s="16"/>
    </row>
    <row r="298" spans="1:9" ht="12.75" x14ac:dyDescent="0.2">
      <c r="A298" s="288">
        <v>295</v>
      </c>
      <c r="B298" s="43" t="s">
        <v>523</v>
      </c>
      <c r="G298" s="17"/>
      <c r="H298" s="16" t="s">
        <v>92</v>
      </c>
      <c r="I298" s="283">
        <f>IF(I_4!D36="","",(I_4!D36))</f>
        <v>0</v>
      </c>
    </row>
    <row r="299" spans="1:9" ht="12.75" x14ac:dyDescent="0.2">
      <c r="A299" s="288">
        <v>296</v>
      </c>
      <c r="B299" s="43" t="s">
        <v>214</v>
      </c>
      <c r="G299" s="17"/>
      <c r="H299" s="16" t="s">
        <v>92</v>
      </c>
      <c r="I299" s="283">
        <f>IF(I_4!D37="","",(I_4!D37))</f>
        <v>0</v>
      </c>
    </row>
    <row r="300" spans="1:9" s="7" customFormat="1" x14ac:dyDescent="0.2">
      <c r="A300" s="288">
        <v>297</v>
      </c>
      <c r="E300" s="33"/>
      <c r="F300" s="16"/>
      <c r="H300" s="16"/>
      <c r="I300" s="76"/>
    </row>
    <row r="301" spans="1:9" s="7" customFormat="1" ht="15.75" x14ac:dyDescent="0.25">
      <c r="A301" s="288">
        <v>298</v>
      </c>
      <c r="B301" s="42" t="s">
        <v>263</v>
      </c>
      <c r="E301" s="33"/>
      <c r="F301" s="16"/>
      <c r="H301" s="16" t="s">
        <v>47</v>
      </c>
      <c r="I301" s="16" t="s">
        <v>193</v>
      </c>
    </row>
    <row r="302" spans="1:9" s="7" customFormat="1" x14ac:dyDescent="0.2">
      <c r="A302" s="288">
        <v>299</v>
      </c>
      <c r="B302" s="17"/>
      <c r="C302" s="7" t="s">
        <v>263</v>
      </c>
      <c r="E302" s="33"/>
      <c r="F302" s="16"/>
      <c r="G302" s="16" t="s">
        <v>92</v>
      </c>
      <c r="H302" s="283">
        <f>IF(I_4!G51="","",(I_4!G51))</f>
        <v>0</v>
      </c>
      <c r="I302" s="283">
        <f>IF(I_4!H51="","",(I_4!H51))</f>
        <v>0</v>
      </c>
    </row>
    <row r="303" spans="1:9" s="7" customFormat="1" x14ac:dyDescent="0.2">
      <c r="A303" s="288">
        <v>300</v>
      </c>
      <c r="B303" s="32"/>
      <c r="C303" s="7" t="s">
        <v>501</v>
      </c>
      <c r="E303" s="33"/>
      <c r="F303" s="16"/>
      <c r="G303" s="16" t="s">
        <v>92</v>
      </c>
      <c r="H303" s="283" t="str">
        <f>IF(I_4!G52="","",(I_4!G52))</f>
        <v/>
      </c>
      <c r="I303" s="283" t="str">
        <f>IF(I_4!H52="","",(I_4!H52))</f>
        <v/>
      </c>
    </row>
    <row r="304" spans="1:9" s="7" customFormat="1" x14ac:dyDescent="0.2">
      <c r="A304" s="288">
        <v>301</v>
      </c>
      <c r="E304" s="33"/>
      <c r="F304" s="16"/>
      <c r="H304" s="16"/>
      <c r="I304" s="76"/>
    </row>
    <row r="305" spans="1:9" ht="15.75" x14ac:dyDescent="0.25">
      <c r="A305" s="288">
        <v>302</v>
      </c>
      <c r="B305" s="42" t="s">
        <v>726</v>
      </c>
      <c r="G305" s="17"/>
      <c r="H305" s="16"/>
    </row>
    <row r="306" spans="1:9" x14ac:dyDescent="0.2">
      <c r="A306" s="288">
        <v>303</v>
      </c>
      <c r="B306" s="17" t="s">
        <v>727</v>
      </c>
      <c r="G306" s="17"/>
      <c r="H306" s="16"/>
    </row>
    <row r="307" spans="1:9" x14ac:dyDescent="0.2">
      <c r="A307" s="288">
        <v>304</v>
      </c>
      <c r="G307" s="17"/>
      <c r="H307" s="16"/>
    </row>
    <row r="308" spans="1:9" s="7" customFormat="1" ht="12.75" x14ac:dyDescent="0.2">
      <c r="A308" s="288">
        <v>305</v>
      </c>
      <c r="B308" s="430" t="s">
        <v>460</v>
      </c>
      <c r="C308" s="431"/>
      <c r="D308" s="431"/>
      <c r="E308" s="33"/>
      <c r="F308" s="16"/>
      <c r="H308" s="16" t="s">
        <v>47</v>
      </c>
      <c r="I308" s="16" t="s">
        <v>193</v>
      </c>
    </row>
    <row r="309" spans="1:9" s="7" customFormat="1" x14ac:dyDescent="0.2">
      <c r="A309" s="288">
        <v>306</v>
      </c>
      <c r="B309" s="102" t="s">
        <v>157</v>
      </c>
      <c r="C309" s="4" t="s">
        <v>666</v>
      </c>
      <c r="D309" s="4" t="s">
        <v>667</v>
      </c>
      <c r="F309" s="16" t="s">
        <v>728</v>
      </c>
      <c r="H309" s="282" t="str">
        <f>IF(I_5a!E6="","",(I_5a!E6))</f>
        <v/>
      </c>
      <c r="I309" s="282" t="str">
        <f>IF(I_5a!F6="","",(I_5a!F6))</f>
        <v/>
      </c>
    </row>
    <row r="310" spans="1:9" s="7" customFormat="1" x14ac:dyDescent="0.2">
      <c r="A310" s="288">
        <v>307</v>
      </c>
      <c r="B310" s="102"/>
      <c r="C310" s="4"/>
      <c r="D310" s="4" t="s">
        <v>668</v>
      </c>
      <c r="F310" s="16" t="s">
        <v>728</v>
      </c>
      <c r="H310" s="282" t="str">
        <f>IF(I_5a!E7="","",(I_5a!E7))</f>
        <v/>
      </c>
      <c r="I310" s="282" t="str">
        <f>IF(I_5a!F7="","",(I_5a!F7))</f>
        <v/>
      </c>
    </row>
    <row r="311" spans="1:9" s="7" customFormat="1" x14ac:dyDescent="0.2">
      <c r="A311" s="288">
        <v>308</v>
      </c>
      <c r="B311" s="102"/>
      <c r="C311" s="4"/>
      <c r="D311" s="4" t="s">
        <v>669</v>
      </c>
      <c r="E311" s="33"/>
      <c r="F311" s="16" t="s">
        <v>728</v>
      </c>
      <c r="H311" s="282" t="str">
        <f>IF(I_5a!E8="","",(I_5a!E8))</f>
        <v/>
      </c>
      <c r="I311" s="282" t="str">
        <f>IF(I_5a!F8="","",(I_5a!F8))</f>
        <v/>
      </c>
    </row>
    <row r="312" spans="1:9" s="7" customFormat="1" x14ac:dyDescent="0.2">
      <c r="A312" s="288">
        <v>309</v>
      </c>
      <c r="B312" s="102" t="s">
        <v>157</v>
      </c>
      <c r="C312" s="4" t="s">
        <v>670</v>
      </c>
      <c r="D312" s="4" t="s">
        <v>667</v>
      </c>
      <c r="E312" s="33"/>
      <c r="F312" s="16" t="s">
        <v>728</v>
      </c>
      <c r="H312" s="282" t="str">
        <f>IF(I_5a!E9="","",(I_5a!E9))</f>
        <v/>
      </c>
      <c r="I312" s="282" t="str">
        <f>IF(I_5a!F9="","",(I_5a!F9))</f>
        <v/>
      </c>
    </row>
    <row r="313" spans="1:9" s="7" customFormat="1" x14ac:dyDescent="0.2">
      <c r="A313" s="288">
        <v>310</v>
      </c>
      <c r="B313" s="102"/>
      <c r="C313" s="4"/>
      <c r="D313" s="4" t="s">
        <v>668</v>
      </c>
      <c r="E313" s="33"/>
      <c r="F313" s="16" t="s">
        <v>728</v>
      </c>
      <c r="H313" s="282" t="str">
        <f>IF(I_5a!E10="","",(I_5a!E10))</f>
        <v/>
      </c>
      <c r="I313" s="282" t="str">
        <f>IF(I_5a!F10="","",(I_5a!F10))</f>
        <v/>
      </c>
    </row>
    <row r="314" spans="1:9" s="7" customFormat="1" x14ac:dyDescent="0.2">
      <c r="A314" s="288">
        <v>311</v>
      </c>
      <c r="B314" s="102"/>
      <c r="C314" s="4"/>
      <c r="D314" s="4" t="s">
        <v>669</v>
      </c>
      <c r="E314" s="33"/>
      <c r="F314" s="16" t="s">
        <v>728</v>
      </c>
      <c r="H314" s="282" t="str">
        <f>IF(I_5a!E11="","",(I_5a!E11))</f>
        <v/>
      </c>
      <c r="I314" s="282" t="str">
        <f>IF(I_5a!F11="","",(I_5a!F11))</f>
        <v/>
      </c>
    </row>
    <row r="315" spans="1:9" s="7" customFormat="1" x14ac:dyDescent="0.2">
      <c r="A315" s="288">
        <v>312</v>
      </c>
      <c r="B315" s="102" t="s">
        <v>157</v>
      </c>
      <c r="C315" s="4" t="s">
        <v>671</v>
      </c>
      <c r="D315" s="4" t="s">
        <v>667</v>
      </c>
      <c r="E315" s="33"/>
      <c r="F315" s="16" t="s">
        <v>728</v>
      </c>
      <c r="H315" s="282" t="str">
        <f>IF(I_5a!E12="","",(I_5a!E12))</f>
        <v/>
      </c>
      <c r="I315" s="282" t="str">
        <f>IF(I_5a!F12="","",(I_5a!F12))</f>
        <v/>
      </c>
    </row>
    <row r="316" spans="1:9" s="7" customFormat="1" x14ac:dyDescent="0.2">
      <c r="A316" s="288">
        <v>313</v>
      </c>
      <c r="B316" s="102"/>
      <c r="C316" s="4"/>
      <c r="D316" s="4" t="s">
        <v>668</v>
      </c>
      <c r="E316" s="33"/>
      <c r="F316" s="16" t="s">
        <v>728</v>
      </c>
      <c r="H316" s="282" t="str">
        <f>IF(I_5a!E13="","",(I_5a!E13))</f>
        <v/>
      </c>
      <c r="I316" s="282" t="str">
        <f>IF(I_5a!F13="","",(I_5a!F13))</f>
        <v/>
      </c>
    </row>
    <row r="317" spans="1:9" s="7" customFormat="1" x14ac:dyDescent="0.2">
      <c r="A317" s="288">
        <v>314</v>
      </c>
      <c r="B317" s="102"/>
      <c r="C317" s="4"/>
      <c r="D317" s="4" t="s">
        <v>669</v>
      </c>
      <c r="E317" s="33"/>
      <c r="F317" s="16" t="s">
        <v>728</v>
      </c>
      <c r="H317" s="282" t="str">
        <f>IF(I_5a!E14="","",(I_5a!E14))</f>
        <v/>
      </c>
      <c r="I317" s="282" t="str">
        <f>IF(I_5a!F14="","",(I_5a!F14))</f>
        <v/>
      </c>
    </row>
    <row r="318" spans="1:9" s="7" customFormat="1" x14ac:dyDescent="0.2">
      <c r="A318" s="288">
        <v>315</v>
      </c>
      <c r="B318" s="4"/>
      <c r="C318" s="4"/>
      <c r="D318" s="4" t="s">
        <v>194</v>
      </c>
      <c r="E318" s="33"/>
      <c r="F318" s="16" t="s">
        <v>728</v>
      </c>
      <c r="H318" s="282" t="str">
        <f>IF(I_5a!E15="","",(I_5a!E15))</f>
        <v/>
      </c>
      <c r="I318" s="282" t="str">
        <f>IF(I_5a!F15="","",(I_5a!F15))</f>
        <v/>
      </c>
    </row>
    <row r="319" spans="1:9" s="7" customFormat="1" ht="12.75" x14ac:dyDescent="0.2">
      <c r="A319" s="288">
        <v>316</v>
      </c>
      <c r="B319" s="430" t="s">
        <v>672</v>
      </c>
      <c r="C319" s="431"/>
      <c r="D319" s="431"/>
      <c r="E319" s="33"/>
      <c r="F319" s="16"/>
      <c r="H319" s="16" t="s">
        <v>47</v>
      </c>
      <c r="I319" s="16" t="s">
        <v>193</v>
      </c>
    </row>
    <row r="320" spans="1:9" s="7" customFormat="1" x14ac:dyDescent="0.2">
      <c r="A320" s="288">
        <v>317</v>
      </c>
      <c r="B320" s="102" t="s">
        <v>157</v>
      </c>
      <c r="C320" s="4" t="s">
        <v>673</v>
      </c>
      <c r="D320" s="4" t="s">
        <v>667</v>
      </c>
      <c r="E320" s="33"/>
      <c r="F320" s="16" t="s">
        <v>728</v>
      </c>
      <c r="H320" s="282" t="str">
        <f>IF(I_5a!E17="","",(I_5a!E17))</f>
        <v/>
      </c>
      <c r="I320" s="282" t="str">
        <f>IF(I_5a!F17="","",(I_5a!F17))</f>
        <v/>
      </c>
    </row>
    <row r="321" spans="1:9" s="7" customFormat="1" x14ac:dyDescent="0.2">
      <c r="A321" s="288">
        <v>318</v>
      </c>
      <c r="B321" s="102"/>
      <c r="C321" s="4"/>
      <c r="D321" s="4" t="s">
        <v>668</v>
      </c>
      <c r="E321" s="33"/>
      <c r="F321" s="16" t="s">
        <v>728</v>
      </c>
      <c r="H321" s="282" t="str">
        <f>IF(I_5a!E18="","",(I_5a!E18))</f>
        <v/>
      </c>
      <c r="I321" s="282" t="str">
        <f>IF(I_5a!F18="","",(I_5a!F18))</f>
        <v/>
      </c>
    </row>
    <row r="322" spans="1:9" s="7" customFormat="1" x14ac:dyDescent="0.2">
      <c r="A322" s="288">
        <v>319</v>
      </c>
      <c r="B322" s="102"/>
      <c r="C322" s="4"/>
      <c r="D322" s="4" t="s">
        <v>669</v>
      </c>
      <c r="E322" s="33"/>
      <c r="F322" s="16" t="s">
        <v>728</v>
      </c>
      <c r="H322" s="282" t="str">
        <f>IF(I_5a!E19="","",(I_5a!E19))</f>
        <v/>
      </c>
      <c r="I322" s="282" t="str">
        <f>IF(I_5a!F19="","",(I_5a!F19))</f>
        <v/>
      </c>
    </row>
    <row r="323" spans="1:9" s="7" customFormat="1" x14ac:dyDescent="0.2">
      <c r="A323" s="288">
        <v>320</v>
      </c>
      <c r="B323" s="102" t="s">
        <v>157</v>
      </c>
      <c r="C323" s="4" t="s">
        <v>674</v>
      </c>
      <c r="D323" s="4" t="s">
        <v>667</v>
      </c>
      <c r="E323" s="33"/>
      <c r="F323" s="16" t="s">
        <v>728</v>
      </c>
      <c r="H323" s="282" t="str">
        <f>IF(I_5a!E20="","",(I_5a!E20))</f>
        <v/>
      </c>
      <c r="I323" s="282" t="str">
        <f>IF(I_5a!F20="","",(I_5a!F20))</f>
        <v/>
      </c>
    </row>
    <row r="324" spans="1:9" s="7" customFormat="1" x14ac:dyDescent="0.2">
      <c r="A324" s="288">
        <v>321</v>
      </c>
      <c r="B324" s="102"/>
      <c r="C324" s="4" t="s">
        <v>675</v>
      </c>
      <c r="D324" s="4" t="s">
        <v>668</v>
      </c>
      <c r="E324" s="33"/>
      <c r="F324" s="16" t="s">
        <v>728</v>
      </c>
      <c r="H324" s="282" t="str">
        <f>IF(I_5a!E21="","",(I_5a!E21))</f>
        <v/>
      </c>
      <c r="I324" s="282" t="str">
        <f>IF(I_5a!F21="","",(I_5a!F21))</f>
        <v/>
      </c>
    </row>
    <row r="325" spans="1:9" s="7" customFormat="1" x14ac:dyDescent="0.2">
      <c r="A325" s="288">
        <v>322</v>
      </c>
      <c r="B325" s="102"/>
      <c r="C325" s="4"/>
      <c r="D325" s="4" t="s">
        <v>669</v>
      </c>
      <c r="E325" s="33"/>
      <c r="F325" s="16" t="s">
        <v>728</v>
      </c>
      <c r="H325" s="282" t="str">
        <f>IF(I_5a!E22="","",(I_5a!E22))</f>
        <v/>
      </c>
      <c r="I325" s="282" t="str">
        <f>IF(I_5a!F22="","",(I_5a!F22))</f>
        <v/>
      </c>
    </row>
    <row r="326" spans="1:9" s="7" customFormat="1" x14ac:dyDescent="0.2">
      <c r="A326" s="288">
        <v>323</v>
      </c>
      <c r="B326" s="102" t="s">
        <v>157</v>
      </c>
      <c r="C326" s="4" t="s">
        <v>676</v>
      </c>
      <c r="D326" s="4" t="s">
        <v>667</v>
      </c>
      <c r="E326" s="33"/>
      <c r="F326" s="16" t="s">
        <v>728</v>
      </c>
      <c r="H326" s="282" t="str">
        <f>IF(I_5a!E23="","",(I_5a!E23))</f>
        <v/>
      </c>
      <c r="I326" s="282" t="str">
        <f>IF(I_5a!F23="","",(I_5a!F23))</f>
        <v/>
      </c>
    </row>
    <row r="327" spans="1:9" s="7" customFormat="1" x14ac:dyDescent="0.2">
      <c r="A327" s="288">
        <v>324</v>
      </c>
      <c r="B327" s="102"/>
      <c r="C327" s="4" t="s">
        <v>677</v>
      </c>
      <c r="D327" s="4" t="s">
        <v>668</v>
      </c>
      <c r="E327" s="33"/>
      <c r="F327" s="16" t="s">
        <v>728</v>
      </c>
      <c r="H327" s="282" t="str">
        <f>IF(I_5a!E24="","",(I_5a!E24))</f>
        <v/>
      </c>
      <c r="I327" s="282" t="str">
        <f>IF(I_5a!F24="","",(I_5a!F24))</f>
        <v/>
      </c>
    </row>
    <row r="328" spans="1:9" s="7" customFormat="1" x14ac:dyDescent="0.2">
      <c r="A328" s="288">
        <v>325</v>
      </c>
      <c r="B328" s="102"/>
      <c r="C328" s="4"/>
      <c r="D328" s="4" t="s">
        <v>669</v>
      </c>
      <c r="E328" s="33"/>
      <c r="F328" s="16" t="s">
        <v>728</v>
      </c>
      <c r="H328" s="282" t="str">
        <f>IF(I_5a!E25="","",(I_5a!E25))</f>
        <v/>
      </c>
      <c r="I328" s="282" t="str">
        <f>IF(I_5a!F25="","",(I_5a!F25))</f>
        <v/>
      </c>
    </row>
    <row r="329" spans="1:9" s="7" customFormat="1" ht="12.75" x14ac:dyDescent="0.2">
      <c r="A329" s="288">
        <v>326</v>
      </c>
      <c r="B329" s="430" t="s">
        <v>679</v>
      </c>
      <c r="C329" s="431"/>
      <c r="D329" s="431"/>
      <c r="E329" s="33"/>
      <c r="F329" s="16"/>
      <c r="H329" s="16" t="s">
        <v>47</v>
      </c>
      <c r="I329" s="16" t="s">
        <v>193</v>
      </c>
    </row>
    <row r="330" spans="1:9" s="7" customFormat="1" x14ac:dyDescent="0.2">
      <c r="A330" s="288">
        <v>327</v>
      </c>
      <c r="B330" s="102" t="s">
        <v>157</v>
      </c>
      <c r="C330" s="4" t="s">
        <v>680</v>
      </c>
      <c r="D330" s="4"/>
      <c r="E330" s="33"/>
      <c r="F330" s="16" t="s">
        <v>728</v>
      </c>
      <c r="H330" s="282" t="str">
        <f>IF(I_5a!E27="","",(I_5a!E27))</f>
        <v/>
      </c>
      <c r="I330" s="282" t="str">
        <f>IF(I_5a!F27="","",(I_5a!F27))</f>
        <v/>
      </c>
    </row>
    <row r="331" spans="1:9" s="7" customFormat="1" x14ac:dyDescent="0.2">
      <c r="A331" s="288">
        <v>328</v>
      </c>
      <c r="B331" s="102" t="s">
        <v>157</v>
      </c>
      <c r="C331" s="4" t="s">
        <v>681</v>
      </c>
      <c r="D331" s="4"/>
      <c r="E331" s="33"/>
      <c r="F331" s="16" t="s">
        <v>728</v>
      </c>
      <c r="H331" s="282" t="str">
        <f>IF(I_5a!E28="","",(I_5a!E28))</f>
        <v/>
      </c>
      <c r="I331" s="282" t="str">
        <f>IF(I_5a!F28="","",(I_5a!F28))</f>
        <v/>
      </c>
    </row>
    <row r="332" spans="1:9" s="7" customFormat="1" x14ac:dyDescent="0.2">
      <c r="A332" s="288">
        <v>329</v>
      </c>
      <c r="B332" s="102" t="s">
        <v>157</v>
      </c>
      <c r="C332" s="4" t="s">
        <v>682</v>
      </c>
      <c r="D332" s="4" t="s">
        <v>683</v>
      </c>
      <c r="E332" s="33"/>
      <c r="F332" s="16" t="s">
        <v>728</v>
      </c>
      <c r="H332" s="282" t="str">
        <f>IF(I_5a!E29="","",(I_5a!E29))</f>
        <v/>
      </c>
      <c r="I332" s="282" t="str">
        <f>IF(I_5a!F29="","",(I_5a!F29))</f>
        <v/>
      </c>
    </row>
    <row r="333" spans="1:9" s="7" customFormat="1" x14ac:dyDescent="0.2">
      <c r="A333" s="288">
        <v>330</v>
      </c>
      <c r="B333" s="102"/>
      <c r="C333" s="4"/>
      <c r="D333" s="4" t="s">
        <v>668</v>
      </c>
      <c r="E333" s="33"/>
      <c r="F333" s="16" t="s">
        <v>728</v>
      </c>
      <c r="H333" s="282" t="str">
        <f>IF(I_5a!E30="","",(I_5a!E30))</f>
        <v/>
      </c>
      <c r="I333" s="282" t="str">
        <f>IF(I_5a!F30="","",(I_5a!F30))</f>
        <v/>
      </c>
    </row>
    <row r="334" spans="1:9" s="7" customFormat="1" x14ac:dyDescent="0.2">
      <c r="A334" s="288">
        <v>331</v>
      </c>
      <c r="B334" s="102" t="s">
        <v>157</v>
      </c>
      <c r="C334" s="4" t="s">
        <v>684</v>
      </c>
      <c r="D334" s="4" t="s">
        <v>683</v>
      </c>
      <c r="E334" s="33"/>
      <c r="F334" s="16" t="s">
        <v>728</v>
      </c>
      <c r="H334" s="282" t="str">
        <f>IF(I_5a!E31="","",(I_5a!E31))</f>
        <v/>
      </c>
      <c r="I334" s="282" t="str">
        <f>IF(I_5a!F31="","",(I_5a!F31))</f>
        <v/>
      </c>
    </row>
    <row r="335" spans="1:9" s="7" customFormat="1" x14ac:dyDescent="0.2">
      <c r="A335" s="288">
        <v>332</v>
      </c>
      <c r="B335" s="102"/>
      <c r="C335" s="4"/>
      <c r="D335" s="4" t="s">
        <v>668</v>
      </c>
      <c r="E335" s="33"/>
      <c r="F335" s="16" t="s">
        <v>728</v>
      </c>
      <c r="H335" s="282" t="str">
        <f>IF(I_5a!E32="","",(I_5a!E32))</f>
        <v/>
      </c>
      <c r="I335" s="282" t="str">
        <f>IF(I_5a!F32="","",(I_5a!F32))</f>
        <v/>
      </c>
    </row>
    <row r="336" spans="1:9" s="7" customFormat="1" ht="12.75" x14ac:dyDescent="0.2">
      <c r="A336" s="288">
        <v>333</v>
      </c>
      <c r="B336" s="430" t="s">
        <v>723</v>
      </c>
      <c r="C336" s="431" t="s">
        <v>724</v>
      </c>
      <c r="D336" s="431"/>
      <c r="E336" s="33"/>
      <c r="F336" s="16"/>
      <c r="G336" s="16"/>
      <c r="H336" s="16"/>
      <c r="I336" s="16"/>
    </row>
    <row r="337" spans="1:9" s="7" customFormat="1" ht="12.75" x14ac:dyDescent="0.2">
      <c r="A337" s="288">
        <v>334</v>
      </c>
      <c r="B337" s="432"/>
      <c r="C337" s="433" t="s">
        <v>725</v>
      </c>
      <c r="D337" s="431"/>
      <c r="E337" s="33"/>
      <c r="F337" s="16"/>
      <c r="G337" s="16"/>
      <c r="H337" s="16" t="s">
        <v>47</v>
      </c>
      <c r="I337" s="16" t="s">
        <v>193</v>
      </c>
    </row>
    <row r="338" spans="1:9" s="7" customFormat="1" x14ac:dyDescent="0.2">
      <c r="A338" s="288">
        <v>335</v>
      </c>
      <c r="B338" s="102" t="s">
        <v>157</v>
      </c>
      <c r="C338" s="4" t="s">
        <v>681</v>
      </c>
      <c r="D338" s="4" t="s">
        <v>683</v>
      </c>
      <c r="E338" s="33"/>
      <c r="F338" s="16" t="s">
        <v>728</v>
      </c>
      <c r="H338" s="282" t="str">
        <f>IF(I_5a!E35="","",(I_5a!E35))</f>
        <v/>
      </c>
      <c r="I338" s="282" t="str">
        <f>IF(I_5a!F35="","",(I_5a!F35))</f>
        <v/>
      </c>
    </row>
    <row r="339" spans="1:9" s="7" customFormat="1" x14ac:dyDescent="0.2">
      <c r="A339" s="288">
        <v>336</v>
      </c>
      <c r="B339" s="102"/>
      <c r="C339" s="4"/>
      <c r="D339" s="4" t="s">
        <v>668</v>
      </c>
      <c r="E339" s="33"/>
      <c r="F339" s="16" t="s">
        <v>728</v>
      </c>
      <c r="H339" s="282" t="str">
        <f>IF(I_5a!E36="","",(I_5a!E36))</f>
        <v/>
      </c>
      <c r="I339" s="282" t="str">
        <f>IF(I_5a!F36="","",(I_5a!F36))</f>
        <v/>
      </c>
    </row>
    <row r="340" spans="1:9" s="7" customFormat="1" x14ac:dyDescent="0.2">
      <c r="A340" s="288">
        <v>337</v>
      </c>
      <c r="B340" s="102" t="s">
        <v>157</v>
      </c>
      <c r="C340" s="4" t="s">
        <v>684</v>
      </c>
      <c r="D340" s="4" t="s">
        <v>683</v>
      </c>
      <c r="E340" s="33"/>
      <c r="F340" s="16" t="s">
        <v>728</v>
      </c>
      <c r="H340" s="282" t="str">
        <f>IF(I_5a!E37="","",(I_5a!E37))</f>
        <v/>
      </c>
      <c r="I340" s="282" t="str">
        <f>IF(I_5a!F37="","",(I_5a!F37))</f>
        <v/>
      </c>
    </row>
    <row r="341" spans="1:9" s="7" customFormat="1" x14ac:dyDescent="0.2">
      <c r="A341" s="288">
        <v>338</v>
      </c>
      <c r="B341" s="102"/>
      <c r="C341" s="4"/>
      <c r="D341" s="4" t="s">
        <v>668</v>
      </c>
      <c r="E341" s="33"/>
      <c r="F341" s="16" t="s">
        <v>728</v>
      </c>
      <c r="H341" s="282" t="str">
        <f>IF(I_5a!E38="","",(I_5a!E38))</f>
        <v/>
      </c>
      <c r="I341" s="282" t="str">
        <f>IF(I_5a!F38="","",(I_5a!F38))</f>
        <v/>
      </c>
    </row>
    <row r="342" spans="1:9" s="7" customFormat="1" ht="12.75" x14ac:dyDescent="0.2">
      <c r="A342" s="288">
        <v>339</v>
      </c>
      <c r="B342" s="430" t="s">
        <v>685</v>
      </c>
      <c r="C342" s="431"/>
      <c r="D342" s="431"/>
      <c r="E342" s="33"/>
      <c r="F342" s="16"/>
      <c r="H342" s="16" t="s">
        <v>47</v>
      </c>
      <c r="I342" s="16" t="s">
        <v>193</v>
      </c>
    </row>
    <row r="343" spans="1:9" s="7" customFormat="1" x14ac:dyDescent="0.2">
      <c r="A343" s="288">
        <v>340</v>
      </c>
      <c r="B343" s="102" t="s">
        <v>157</v>
      </c>
      <c r="C343" s="4" t="s">
        <v>686</v>
      </c>
      <c r="D343" s="4" t="s">
        <v>683</v>
      </c>
      <c r="E343" s="33"/>
      <c r="F343" s="16" t="s">
        <v>728</v>
      </c>
      <c r="H343" s="282" t="str">
        <f>IF(I_5a!J6="","",(I_5a!J6))</f>
        <v/>
      </c>
      <c r="I343" s="282" t="str">
        <f>IF(I_5a!K6="","",(I_5a!K6))</f>
        <v/>
      </c>
    </row>
    <row r="344" spans="1:9" s="7" customFormat="1" x14ac:dyDescent="0.2">
      <c r="A344" s="288">
        <v>341</v>
      </c>
      <c r="B344" s="102"/>
      <c r="C344" s="4"/>
      <c r="D344" s="4" t="s">
        <v>668</v>
      </c>
      <c r="E344" s="33"/>
      <c r="F344" s="16" t="s">
        <v>728</v>
      </c>
      <c r="H344" s="282" t="str">
        <f>IF(I_5a!J7="","",(I_5a!J7))</f>
        <v/>
      </c>
      <c r="I344" s="282" t="str">
        <f>IF(I_5a!K7="","",(I_5a!K7))</f>
        <v/>
      </c>
    </row>
    <row r="345" spans="1:9" s="7" customFormat="1" x14ac:dyDescent="0.2">
      <c r="A345" s="288">
        <v>342</v>
      </c>
      <c r="B345" s="102" t="s">
        <v>687</v>
      </c>
      <c r="C345" s="4" t="s">
        <v>688</v>
      </c>
      <c r="D345" s="4" t="s">
        <v>683</v>
      </c>
      <c r="E345" s="33"/>
      <c r="F345" s="16" t="s">
        <v>728</v>
      </c>
      <c r="H345" s="282" t="str">
        <f>IF(I_5a!J8="","",(I_5a!J8))</f>
        <v/>
      </c>
      <c r="I345" s="282" t="str">
        <f>IF(I_5a!K8="","",(I_5a!K8))</f>
        <v/>
      </c>
    </row>
    <row r="346" spans="1:9" s="7" customFormat="1" x14ac:dyDescent="0.2">
      <c r="A346" s="288">
        <v>343</v>
      </c>
      <c r="B346" s="102"/>
      <c r="C346" s="4"/>
      <c r="D346" s="4" t="s">
        <v>668</v>
      </c>
      <c r="E346" s="33"/>
      <c r="F346" s="16" t="s">
        <v>728</v>
      </c>
      <c r="H346" s="282" t="str">
        <f>IF(I_5a!J9="","",(I_5a!J9))</f>
        <v/>
      </c>
      <c r="I346" s="282" t="str">
        <f>IF(I_5a!K9="","",(I_5a!K9))</f>
        <v/>
      </c>
    </row>
    <row r="347" spans="1:9" s="7" customFormat="1" x14ac:dyDescent="0.2">
      <c r="A347" s="288">
        <v>344</v>
      </c>
      <c r="B347" s="102" t="s">
        <v>687</v>
      </c>
      <c r="C347" s="4" t="s">
        <v>711</v>
      </c>
      <c r="D347" s="4" t="s">
        <v>683</v>
      </c>
      <c r="E347" s="33"/>
      <c r="F347" s="16" t="s">
        <v>728</v>
      </c>
      <c r="H347" s="282" t="str">
        <f>IF(I_5a!J10="","",(I_5a!J10))</f>
        <v/>
      </c>
      <c r="I347" s="282" t="str">
        <f>IF(I_5a!K10="","",(I_5a!K10))</f>
        <v/>
      </c>
    </row>
    <row r="348" spans="1:9" s="7" customFormat="1" x14ac:dyDescent="0.2">
      <c r="A348" s="288">
        <v>345</v>
      </c>
      <c r="B348" s="102"/>
      <c r="C348" s="4"/>
      <c r="D348" s="4" t="s">
        <v>668</v>
      </c>
      <c r="E348" s="33"/>
      <c r="F348" s="16" t="s">
        <v>728</v>
      </c>
      <c r="H348" s="282" t="str">
        <f>IF(I_5a!J11="","",(I_5a!J11))</f>
        <v/>
      </c>
      <c r="I348" s="282" t="str">
        <f>IF(I_5a!K11="","",(I_5a!K11))</f>
        <v/>
      </c>
    </row>
    <row r="349" spans="1:9" s="7" customFormat="1" ht="12.75" x14ac:dyDescent="0.2">
      <c r="A349" s="288">
        <v>346</v>
      </c>
      <c r="B349" s="430" t="s">
        <v>689</v>
      </c>
      <c r="C349" s="431"/>
      <c r="D349" s="431"/>
      <c r="E349" s="33"/>
      <c r="F349" s="16"/>
      <c r="G349" s="16"/>
      <c r="H349" s="16" t="s">
        <v>47</v>
      </c>
      <c r="I349" s="16" t="s">
        <v>193</v>
      </c>
    </row>
    <row r="350" spans="1:9" s="7" customFormat="1" x14ac:dyDescent="0.2">
      <c r="A350" s="288">
        <v>347</v>
      </c>
      <c r="B350" s="102" t="s">
        <v>157</v>
      </c>
      <c r="C350" s="4" t="s">
        <v>659</v>
      </c>
      <c r="D350" s="4" t="s">
        <v>694</v>
      </c>
      <c r="E350" s="33"/>
      <c r="F350" s="16" t="s">
        <v>728</v>
      </c>
      <c r="H350" s="282" t="str">
        <f>IF(I_5a!J13="","",(I_5a!J13))</f>
        <v/>
      </c>
      <c r="I350" s="282" t="str">
        <f>IF(I_5a!K13="","",(I_5a!K13))</f>
        <v/>
      </c>
    </row>
    <row r="351" spans="1:9" s="7" customFormat="1" x14ac:dyDescent="0.2">
      <c r="A351" s="288">
        <v>348</v>
      </c>
      <c r="B351" s="102" t="s">
        <v>687</v>
      </c>
      <c r="C351" s="4" t="s">
        <v>690</v>
      </c>
      <c r="D351" s="4" t="s">
        <v>691</v>
      </c>
      <c r="E351" s="33"/>
      <c r="F351" s="16" t="s">
        <v>728</v>
      </c>
      <c r="H351" s="282" t="str">
        <f>IF(I_5a!J14="","",(I_5a!J14))</f>
        <v/>
      </c>
      <c r="I351" s="282" t="str">
        <f>IF(I_5a!K14="","",(I_5a!K14))</f>
        <v/>
      </c>
    </row>
    <row r="352" spans="1:9" s="7" customFormat="1" ht="12.75" x14ac:dyDescent="0.2">
      <c r="A352" s="288">
        <v>349</v>
      </c>
      <c r="B352" s="430" t="s">
        <v>692</v>
      </c>
      <c r="C352" s="431"/>
      <c r="D352" s="431"/>
      <c r="E352" s="33"/>
      <c r="F352" s="16"/>
      <c r="G352" s="16"/>
      <c r="H352" s="16" t="s">
        <v>47</v>
      </c>
      <c r="I352" s="16" t="s">
        <v>193</v>
      </c>
    </row>
    <row r="353" spans="1:9" s="7" customFormat="1" x14ac:dyDescent="0.2">
      <c r="A353" s="288">
        <v>350</v>
      </c>
      <c r="B353" s="102" t="s">
        <v>157</v>
      </c>
      <c r="C353" s="4" t="s">
        <v>690</v>
      </c>
      <c r="D353" s="4" t="s">
        <v>691</v>
      </c>
      <c r="E353" s="33"/>
      <c r="F353" s="16" t="s">
        <v>728</v>
      </c>
      <c r="H353" s="282" t="str">
        <f>IF(I_5a!J16="","",(I_5a!J16))</f>
        <v/>
      </c>
      <c r="I353" s="282" t="str">
        <f>IF(I_5a!K16="","",(I_5a!K16))</f>
        <v/>
      </c>
    </row>
    <row r="354" spans="1:9" s="7" customFormat="1" x14ac:dyDescent="0.2">
      <c r="A354" s="288">
        <v>351</v>
      </c>
      <c r="B354" s="102" t="s">
        <v>687</v>
      </c>
      <c r="C354" s="4" t="s">
        <v>693</v>
      </c>
      <c r="D354" s="4" t="s">
        <v>697</v>
      </c>
      <c r="E354" s="33"/>
      <c r="F354" s="16" t="s">
        <v>728</v>
      </c>
      <c r="H354" s="282" t="str">
        <f>IF(I_5a!J17="","",(I_5a!J17))</f>
        <v/>
      </c>
      <c r="I354" s="282" t="str">
        <f>IF(I_5a!K17="","",(I_5a!K17))</f>
        <v/>
      </c>
    </row>
    <row r="355" spans="1:9" s="7" customFormat="1" x14ac:dyDescent="0.2">
      <c r="A355" s="288">
        <v>352</v>
      </c>
      <c r="B355" s="102" t="s">
        <v>687</v>
      </c>
      <c r="C355" s="4" t="s">
        <v>695</v>
      </c>
      <c r="D355" s="4" t="s">
        <v>696</v>
      </c>
      <c r="E355" s="33"/>
      <c r="F355" s="16" t="s">
        <v>728</v>
      </c>
      <c r="H355" s="282" t="str">
        <f>IF(I_5a!J18="","",(I_5a!J18))</f>
        <v/>
      </c>
      <c r="I355" s="282" t="str">
        <f>IF(I_5a!K18="","",(I_5a!K18))</f>
        <v/>
      </c>
    </row>
    <row r="356" spans="1:9" s="7" customFormat="1" ht="12.75" x14ac:dyDescent="0.2">
      <c r="A356" s="288">
        <v>353</v>
      </c>
      <c r="B356" s="430" t="s">
        <v>698</v>
      </c>
      <c r="C356" s="431"/>
      <c r="D356" s="431"/>
      <c r="E356" s="33"/>
      <c r="F356" s="16"/>
      <c r="G356" s="16"/>
      <c r="H356" s="16" t="s">
        <v>47</v>
      </c>
      <c r="I356" s="16" t="s">
        <v>193</v>
      </c>
    </row>
    <row r="357" spans="1:9" s="7" customFormat="1" x14ac:dyDescent="0.2">
      <c r="A357" s="288">
        <v>354</v>
      </c>
      <c r="B357" s="102" t="s">
        <v>157</v>
      </c>
      <c r="C357" s="4" t="s">
        <v>673</v>
      </c>
      <c r="D357" s="4"/>
      <c r="E357" s="33"/>
      <c r="F357" s="16" t="s">
        <v>728</v>
      </c>
      <c r="H357" s="282" t="str">
        <f>IF(I_5a!J20="","",(I_5a!J20))</f>
        <v/>
      </c>
      <c r="I357" s="282" t="str">
        <f>IF(I_5a!K20="","",(I_5a!K20))</f>
        <v/>
      </c>
    </row>
    <row r="358" spans="1:9" s="7" customFormat="1" x14ac:dyDescent="0.2">
      <c r="A358" s="288">
        <v>355</v>
      </c>
      <c r="B358" s="102" t="s">
        <v>157</v>
      </c>
      <c r="C358" s="4" t="s">
        <v>674</v>
      </c>
      <c r="D358" s="4" t="s">
        <v>683</v>
      </c>
      <c r="E358" s="33"/>
      <c r="F358" s="16" t="s">
        <v>728</v>
      </c>
      <c r="H358" s="282" t="str">
        <f>IF(I_5a!J21="","",(I_5a!J21))</f>
        <v/>
      </c>
      <c r="I358" s="282" t="str">
        <f>IF(I_5a!K21="","",(I_5a!K21))</f>
        <v/>
      </c>
    </row>
    <row r="359" spans="1:9" s="7" customFormat="1" x14ac:dyDescent="0.2">
      <c r="A359" s="288">
        <v>356</v>
      </c>
      <c r="B359" s="102"/>
      <c r="C359" s="4"/>
      <c r="D359" s="4" t="s">
        <v>668</v>
      </c>
      <c r="E359" s="33"/>
      <c r="F359" s="16" t="s">
        <v>728</v>
      </c>
      <c r="H359" s="282" t="str">
        <f>IF(I_5a!J22="","",(I_5a!J22))</f>
        <v/>
      </c>
      <c r="I359" s="282" t="str">
        <f>IF(I_5a!K22="","",(I_5a!K22))</f>
        <v/>
      </c>
    </row>
    <row r="360" spans="1:9" s="7" customFormat="1" x14ac:dyDescent="0.2">
      <c r="A360" s="288">
        <v>357</v>
      </c>
      <c r="B360" s="102" t="s">
        <v>687</v>
      </c>
      <c r="C360" s="4" t="s">
        <v>686</v>
      </c>
      <c r="D360" s="4" t="s">
        <v>683</v>
      </c>
      <c r="E360" s="33"/>
      <c r="F360" s="16" t="s">
        <v>728</v>
      </c>
      <c r="H360" s="282" t="str">
        <f>IF(I_5a!J23="","",(I_5a!J23))</f>
        <v/>
      </c>
      <c r="I360" s="282" t="str">
        <f>IF(I_5a!K23="","",(I_5a!K23))</f>
        <v/>
      </c>
    </row>
    <row r="361" spans="1:9" s="7" customFormat="1" x14ac:dyDescent="0.2">
      <c r="A361" s="288">
        <v>358</v>
      </c>
      <c r="B361" s="102"/>
      <c r="C361" s="4"/>
      <c r="D361" s="4" t="s">
        <v>668</v>
      </c>
      <c r="E361" s="33"/>
      <c r="F361" s="16" t="s">
        <v>728</v>
      </c>
      <c r="H361" s="282" t="str">
        <f>IF(I_5a!J24="","",(I_5a!J24))</f>
        <v/>
      </c>
      <c r="I361" s="282" t="str">
        <f>IF(I_5a!K24="","",(I_5a!K24))</f>
        <v/>
      </c>
    </row>
    <row r="362" spans="1:9" s="7" customFormat="1" ht="12.75" x14ac:dyDescent="0.2">
      <c r="A362" s="288">
        <v>359</v>
      </c>
      <c r="B362" s="430" t="s">
        <v>699</v>
      </c>
      <c r="C362" s="431"/>
      <c r="D362" s="431"/>
      <c r="E362" s="33"/>
      <c r="F362" s="16"/>
      <c r="G362" s="16"/>
      <c r="H362" s="16" t="s">
        <v>47</v>
      </c>
      <c r="I362" s="16" t="s">
        <v>193</v>
      </c>
    </row>
    <row r="363" spans="1:9" s="7" customFormat="1" x14ac:dyDescent="0.2">
      <c r="A363" s="288">
        <v>360</v>
      </c>
      <c r="B363" s="102" t="s">
        <v>157</v>
      </c>
      <c r="C363" s="4" t="s">
        <v>700</v>
      </c>
      <c r="D363" s="4"/>
      <c r="E363" s="33"/>
      <c r="F363" s="16" t="s">
        <v>728</v>
      </c>
      <c r="H363" s="282" t="str">
        <f>IF(I_5a!J26="","",(I_5a!J26))</f>
        <v/>
      </c>
      <c r="I363" s="282" t="str">
        <f>IF(I_5a!K26="","",(I_5a!K26))</f>
        <v/>
      </c>
    </row>
    <row r="364" spans="1:9" s="7" customFormat="1" x14ac:dyDescent="0.2">
      <c r="A364" s="288">
        <v>361</v>
      </c>
      <c r="B364" s="102" t="s">
        <v>157</v>
      </c>
      <c r="C364" s="4" t="s">
        <v>701</v>
      </c>
      <c r="D364" s="4" t="s">
        <v>702</v>
      </c>
      <c r="E364" s="33"/>
      <c r="F364" s="16" t="s">
        <v>728</v>
      </c>
      <c r="H364" s="282" t="str">
        <f>IF(I_5a!J27="","",(I_5a!J27))</f>
        <v/>
      </c>
      <c r="I364" s="282" t="str">
        <f>IF(I_5a!K27="","",(I_5a!K27))</f>
        <v/>
      </c>
    </row>
    <row r="365" spans="1:9" s="7" customFormat="1" x14ac:dyDescent="0.2">
      <c r="A365" s="288">
        <v>362</v>
      </c>
      <c r="B365" s="102"/>
      <c r="C365" s="4"/>
      <c r="D365" s="4" t="s">
        <v>703</v>
      </c>
      <c r="E365" s="33"/>
      <c r="F365" s="16" t="s">
        <v>728</v>
      </c>
      <c r="H365" s="282" t="str">
        <f>IF(I_5a!J28="","",(I_5a!J28))</f>
        <v/>
      </c>
      <c r="I365" s="282" t="str">
        <f>IF(I_5a!K28="","",(I_5a!K28))</f>
        <v/>
      </c>
    </row>
    <row r="366" spans="1:9" s="7" customFormat="1" x14ac:dyDescent="0.2">
      <c r="A366" s="288">
        <v>363</v>
      </c>
      <c r="B366" s="102"/>
      <c r="C366" s="4"/>
      <c r="D366" s="4" t="s">
        <v>704</v>
      </c>
      <c r="E366" s="33"/>
      <c r="F366" s="16" t="s">
        <v>728</v>
      </c>
      <c r="H366" s="282" t="str">
        <f>IF(I_5a!J29="","",(I_5a!J29))</f>
        <v/>
      </c>
      <c r="I366" s="282" t="str">
        <f>IF(I_5a!K29="","",(I_5a!K29))</f>
        <v/>
      </c>
    </row>
    <row r="367" spans="1:9" s="7" customFormat="1" x14ac:dyDescent="0.2">
      <c r="A367" s="288">
        <v>364</v>
      </c>
      <c r="B367" s="102" t="s">
        <v>687</v>
      </c>
      <c r="C367" s="4" t="s">
        <v>80</v>
      </c>
      <c r="D367" s="4" t="s">
        <v>705</v>
      </c>
      <c r="E367" s="33"/>
      <c r="F367" s="16" t="s">
        <v>728</v>
      </c>
      <c r="H367" s="282" t="str">
        <f>IF(I_5a!J30="","",(I_5a!J30))</f>
        <v/>
      </c>
      <c r="I367" s="282" t="str">
        <f>IF(I_5a!K30="","",(I_5a!K30))</f>
        <v/>
      </c>
    </row>
    <row r="368" spans="1:9" s="7" customFormat="1" x14ac:dyDescent="0.2">
      <c r="A368" s="288">
        <v>365</v>
      </c>
      <c r="B368" s="102"/>
      <c r="C368" s="4"/>
      <c r="D368" s="4" t="s">
        <v>704</v>
      </c>
      <c r="E368" s="33"/>
      <c r="F368" s="16" t="s">
        <v>728</v>
      </c>
      <c r="H368" s="282" t="str">
        <f>IF(I_5a!J31="","",(I_5a!J31))</f>
        <v/>
      </c>
      <c r="I368" s="282" t="str">
        <f>IF(I_5a!K31="","",(I_5a!K31))</f>
        <v/>
      </c>
    </row>
    <row r="369" spans="1:9" s="7" customFormat="1" x14ac:dyDescent="0.2">
      <c r="A369" s="288">
        <v>366</v>
      </c>
      <c r="B369" s="102"/>
      <c r="C369" s="4"/>
      <c r="D369" s="4" t="s">
        <v>706</v>
      </c>
      <c r="E369" s="33"/>
      <c r="F369" s="16" t="s">
        <v>728</v>
      </c>
      <c r="H369" s="282" t="str">
        <f>IF(I_5a!J32="","",(I_5a!J32))</f>
        <v/>
      </c>
      <c r="I369" s="282" t="str">
        <f>IF(I_5a!K32="","",(I_5a!K32))</f>
        <v/>
      </c>
    </row>
    <row r="370" spans="1:9" s="7" customFormat="1" ht="12.75" x14ac:dyDescent="0.2">
      <c r="A370" s="288">
        <v>367</v>
      </c>
      <c r="B370" s="430" t="s">
        <v>707</v>
      </c>
      <c r="C370" s="431"/>
      <c r="D370" s="431"/>
      <c r="E370" s="33"/>
      <c r="F370" s="16"/>
      <c r="G370" s="16"/>
      <c r="H370" s="16" t="s">
        <v>47</v>
      </c>
      <c r="I370" s="16" t="s">
        <v>193</v>
      </c>
    </row>
    <row r="371" spans="1:9" s="7" customFormat="1" x14ac:dyDescent="0.2">
      <c r="A371" s="288">
        <v>368</v>
      </c>
      <c r="B371" s="102" t="s">
        <v>157</v>
      </c>
      <c r="C371" s="4" t="s">
        <v>708</v>
      </c>
      <c r="D371" s="4" t="s">
        <v>705</v>
      </c>
      <c r="E371" s="33"/>
      <c r="F371" s="16" t="s">
        <v>728</v>
      </c>
      <c r="H371" s="282" t="str">
        <f>IF(I_5a!J34="","",(I_5a!J34))</f>
        <v/>
      </c>
      <c r="I371" s="282" t="str">
        <f>IF(I_5a!K34="","",(I_5a!K34))</f>
        <v/>
      </c>
    </row>
    <row r="372" spans="1:9" s="37" customFormat="1" x14ac:dyDescent="0.2">
      <c r="A372" s="288">
        <v>369</v>
      </c>
      <c r="B372" s="102"/>
      <c r="C372" s="4"/>
      <c r="D372" s="4" t="s">
        <v>704</v>
      </c>
      <c r="E372" s="270"/>
      <c r="F372" s="16" t="s">
        <v>728</v>
      </c>
      <c r="H372" s="282" t="str">
        <f>IF(I_5a!J35="","",(I_5a!J35))</f>
        <v/>
      </c>
      <c r="I372" s="282" t="str">
        <f>IF(I_5a!K35="","",(I_5a!K35))</f>
        <v/>
      </c>
    </row>
    <row r="373" spans="1:9" x14ac:dyDescent="0.2">
      <c r="A373" s="288">
        <v>370</v>
      </c>
      <c r="B373" s="102" t="s">
        <v>687</v>
      </c>
      <c r="C373" s="4" t="s">
        <v>709</v>
      </c>
      <c r="D373" s="4" t="s">
        <v>712</v>
      </c>
      <c r="F373" s="16" t="s">
        <v>728</v>
      </c>
      <c r="G373" s="17"/>
      <c r="H373" s="282" t="str">
        <f>IF(I_5a!J36="","",(I_5a!J36))</f>
        <v/>
      </c>
      <c r="I373" s="282" t="str">
        <f>IF(I_5a!K36="","",(I_5a!K36))</f>
        <v/>
      </c>
    </row>
    <row r="374" spans="1:9" s="7" customFormat="1" x14ac:dyDescent="0.2">
      <c r="A374" s="288">
        <v>371</v>
      </c>
      <c r="B374" s="102"/>
      <c r="C374" s="4"/>
      <c r="D374" s="4" t="s">
        <v>710</v>
      </c>
      <c r="E374" s="33"/>
      <c r="F374" s="16" t="s">
        <v>728</v>
      </c>
      <c r="H374" s="282" t="str">
        <f>IF(I_5a!J37="","",(I_5a!J37))</f>
        <v/>
      </c>
      <c r="I374" s="282" t="str">
        <f>IF(I_5a!K37="","",(I_5a!K37))</f>
        <v/>
      </c>
    </row>
    <row r="375" spans="1:9" s="7" customFormat="1" x14ac:dyDescent="0.2">
      <c r="A375" s="288">
        <v>372</v>
      </c>
      <c r="B375" s="102"/>
      <c r="C375" s="4"/>
      <c r="D375" s="4"/>
      <c r="E375" s="33"/>
      <c r="F375" s="16"/>
      <c r="H375" s="16"/>
      <c r="I375" s="76"/>
    </row>
    <row r="376" spans="1:9" s="7" customFormat="1" ht="15.75" x14ac:dyDescent="0.25">
      <c r="A376" s="288">
        <v>373</v>
      </c>
      <c r="B376" s="42" t="s">
        <v>744</v>
      </c>
      <c r="C376" s="4"/>
      <c r="D376" s="4"/>
      <c r="E376" s="33"/>
      <c r="F376" s="16"/>
      <c r="H376" s="16"/>
      <c r="I376" s="76"/>
    </row>
    <row r="377" spans="1:9" s="7" customFormat="1" ht="12.75" x14ac:dyDescent="0.2">
      <c r="A377" s="288">
        <v>374</v>
      </c>
      <c r="C377" s="434" t="s">
        <v>468</v>
      </c>
      <c r="D377" s="55"/>
      <c r="E377" s="33"/>
      <c r="F377" s="16"/>
      <c r="H377" s="16" t="s">
        <v>47</v>
      </c>
      <c r="I377" s="16" t="s">
        <v>193</v>
      </c>
    </row>
    <row r="378" spans="1:9" s="7" customFormat="1" x14ac:dyDescent="0.2">
      <c r="A378" s="288">
        <v>375</v>
      </c>
      <c r="C378" s="102" t="s">
        <v>157</v>
      </c>
      <c r="D378" s="4" t="s">
        <v>196</v>
      </c>
      <c r="E378" s="33"/>
      <c r="F378" s="16"/>
      <c r="H378" s="282" t="str">
        <f>IF(I_5b!D6="","",(I_5b!D6))</f>
        <v/>
      </c>
      <c r="I378" s="282" t="str">
        <f>IF(I_5b!E7="","",(I_5b!E7))</f>
        <v/>
      </c>
    </row>
    <row r="379" spans="1:9" s="7" customFormat="1" x14ac:dyDescent="0.2">
      <c r="A379" s="288">
        <v>376</v>
      </c>
      <c r="C379" s="102" t="s">
        <v>157</v>
      </c>
      <c r="D379" s="4" t="s">
        <v>195</v>
      </c>
      <c r="E379" s="33"/>
      <c r="F379" s="16"/>
      <c r="H379" s="282" t="str">
        <f>IF(I_5b!D7="","",(I_5b!D7))</f>
        <v/>
      </c>
      <c r="I379" s="282" t="str">
        <f>IF(I_5b!E8="","",(I_5b!E8))</f>
        <v/>
      </c>
    </row>
    <row r="380" spans="1:9" s="7" customFormat="1" ht="11.25" x14ac:dyDescent="0.2">
      <c r="A380" s="288">
        <v>377</v>
      </c>
      <c r="C380" s="435" t="s">
        <v>654</v>
      </c>
      <c r="D380" s="4"/>
      <c r="E380" s="33"/>
      <c r="F380" s="16"/>
      <c r="G380" s="16"/>
      <c r="H380" s="16" t="s">
        <v>47</v>
      </c>
      <c r="I380" s="16" t="s">
        <v>193</v>
      </c>
    </row>
    <row r="381" spans="1:9" s="7" customFormat="1" x14ac:dyDescent="0.2">
      <c r="A381" s="288">
        <v>378</v>
      </c>
      <c r="C381" s="102" t="s">
        <v>157</v>
      </c>
      <c r="D381" s="4" t="s">
        <v>655</v>
      </c>
      <c r="E381" s="33"/>
      <c r="F381" s="16"/>
      <c r="H381" s="282" t="str">
        <f>IF(I_5b!D9="","",(I_5b!D9))</f>
        <v/>
      </c>
      <c r="I381" s="282" t="str">
        <f>IF(I_5b!E10="","",(I_5b!E10))</f>
        <v/>
      </c>
    </row>
    <row r="382" spans="1:9" s="7" customFormat="1" x14ac:dyDescent="0.2">
      <c r="A382" s="288">
        <v>379</v>
      </c>
      <c r="C382" s="102" t="s">
        <v>157</v>
      </c>
      <c r="D382" s="4" t="s">
        <v>656</v>
      </c>
      <c r="E382" s="33"/>
      <c r="F382" s="16"/>
      <c r="H382" s="282" t="str">
        <f>IF(I_5b!D10="","",(I_5b!D10))</f>
        <v/>
      </c>
      <c r="I382" s="282" t="str">
        <f>IF(I_5b!E11="","",(I_5b!E11))</f>
        <v/>
      </c>
    </row>
    <row r="383" spans="1:9" s="7" customFormat="1" x14ac:dyDescent="0.2">
      <c r="A383" s="288">
        <v>380</v>
      </c>
      <c r="C383" s="102" t="s">
        <v>157</v>
      </c>
      <c r="D383" s="4" t="s">
        <v>657</v>
      </c>
      <c r="F383" s="16"/>
      <c r="H383" s="282" t="str">
        <f>IF(I_5b!D11="","",(I_5b!D11))</f>
        <v/>
      </c>
      <c r="I383" s="282" t="str">
        <f>IF(I_5b!E12="","",(I_5b!E12))</f>
        <v/>
      </c>
    </row>
    <row r="384" spans="1:9" s="7" customFormat="1" x14ac:dyDescent="0.2">
      <c r="A384" s="288">
        <v>381</v>
      </c>
      <c r="C384" s="102" t="s">
        <v>157</v>
      </c>
      <c r="D384" s="4" t="s">
        <v>658</v>
      </c>
      <c r="F384" s="16"/>
      <c r="H384" s="282" t="str">
        <f>IF(I_5b!D12="","",(I_5b!D12))</f>
        <v/>
      </c>
      <c r="I384" s="282" t="str">
        <f>IF(I_5b!E13="","",(I_5b!E13))</f>
        <v/>
      </c>
    </row>
    <row r="385" spans="1:9" s="7" customFormat="1" x14ac:dyDescent="0.2">
      <c r="A385" s="288">
        <v>382</v>
      </c>
      <c r="C385" s="102" t="s">
        <v>157</v>
      </c>
      <c r="D385" s="4" t="s">
        <v>87</v>
      </c>
      <c r="E385" s="33"/>
      <c r="F385" s="16"/>
      <c r="H385" s="282" t="str">
        <f>IF(I_5b!D13="","",(I_5b!D13))</f>
        <v/>
      </c>
      <c r="I385" s="282" t="str">
        <f>IF(I_5b!E14="","",(I_5b!E14))</f>
        <v/>
      </c>
    </row>
    <row r="386" spans="1:9" s="7" customFormat="1" ht="12.75" x14ac:dyDescent="0.2">
      <c r="A386" s="288">
        <v>383</v>
      </c>
      <c r="C386" s="434" t="s">
        <v>469</v>
      </c>
      <c r="D386" s="55"/>
      <c r="E386" s="33"/>
      <c r="F386" s="16"/>
      <c r="H386" s="16" t="s">
        <v>47</v>
      </c>
      <c r="I386" s="16" t="s">
        <v>193</v>
      </c>
    </row>
    <row r="387" spans="1:9" s="7" customFormat="1" x14ac:dyDescent="0.2">
      <c r="A387" s="288">
        <v>384</v>
      </c>
      <c r="C387" s="102" t="s">
        <v>157</v>
      </c>
      <c r="D387" s="4" t="s">
        <v>196</v>
      </c>
      <c r="E387" s="33"/>
      <c r="F387" s="16"/>
      <c r="H387" s="282" t="str">
        <f>IF(I_5b!H6="","",(I_5a!J51))</f>
        <v/>
      </c>
      <c r="I387" s="282" t="str">
        <f>IF(I_5b!I6="","",(I_5a!K51))</f>
        <v/>
      </c>
    </row>
    <row r="388" spans="1:9" s="7" customFormat="1" x14ac:dyDescent="0.2">
      <c r="A388" s="288">
        <v>385</v>
      </c>
      <c r="C388" s="102" t="s">
        <v>157</v>
      </c>
      <c r="D388" s="4" t="s">
        <v>195</v>
      </c>
      <c r="E388" s="33"/>
      <c r="F388" s="16"/>
      <c r="H388" s="282" t="str">
        <f>IF(I_5b!H7="","",(I_5a!J52))</f>
        <v/>
      </c>
      <c r="I388" s="282" t="str">
        <f>IF(I_5b!I7="","",(I_5a!K52))</f>
        <v/>
      </c>
    </row>
    <row r="389" spans="1:9" s="7" customFormat="1" ht="12.75" x14ac:dyDescent="0.2">
      <c r="A389" s="288">
        <v>386</v>
      </c>
      <c r="C389" s="434" t="s">
        <v>653</v>
      </c>
      <c r="D389" s="55"/>
      <c r="E389" s="33"/>
      <c r="F389" s="16"/>
      <c r="H389" s="16" t="s">
        <v>47</v>
      </c>
      <c r="I389" s="16" t="s">
        <v>193</v>
      </c>
    </row>
    <row r="390" spans="1:9" s="7" customFormat="1" x14ac:dyDescent="0.2">
      <c r="A390" s="288">
        <v>387</v>
      </c>
      <c r="C390" s="102" t="s">
        <v>157</v>
      </c>
      <c r="D390" s="4" t="s">
        <v>649</v>
      </c>
      <c r="E390" s="33"/>
      <c r="F390" s="16"/>
      <c r="H390" s="282" t="str">
        <f>IF(I_5b!H9="","",(I_5a!J54))</f>
        <v/>
      </c>
      <c r="I390" s="282" t="str">
        <f>IF(I_5b!I9="","",(I_5a!K54))</f>
        <v/>
      </c>
    </row>
    <row r="391" spans="1:9" s="7" customFormat="1" x14ac:dyDescent="0.2">
      <c r="A391" s="288">
        <v>388</v>
      </c>
      <c r="C391" s="102" t="s">
        <v>157</v>
      </c>
      <c r="D391" s="4" t="s">
        <v>650</v>
      </c>
      <c r="E391" s="33"/>
      <c r="F391" s="16"/>
      <c r="H391" s="282" t="str">
        <f>IF(I_5b!H10="","",(I_5a!J55))</f>
        <v/>
      </c>
      <c r="I391" s="282" t="str">
        <f>IF(I_5b!I10="","",(I_5a!K55))</f>
        <v/>
      </c>
    </row>
    <row r="392" spans="1:9" s="7" customFormat="1" x14ac:dyDescent="0.2">
      <c r="A392" s="288">
        <v>389</v>
      </c>
      <c r="C392" s="102" t="s">
        <v>157</v>
      </c>
      <c r="D392" s="4" t="s">
        <v>651</v>
      </c>
      <c r="E392" s="33"/>
      <c r="F392" s="16"/>
      <c r="H392" s="282" t="str">
        <f>IF(I_5b!H11="","",(I_5a!J56))</f>
        <v/>
      </c>
      <c r="I392" s="282" t="str">
        <f>IF(I_5b!I11="","",(I_5a!K56))</f>
        <v/>
      </c>
    </row>
    <row r="393" spans="1:9" s="7" customFormat="1" x14ac:dyDescent="0.2">
      <c r="A393" s="288">
        <v>390</v>
      </c>
      <c r="C393" s="102" t="s">
        <v>157</v>
      </c>
      <c r="D393" s="4" t="s">
        <v>652</v>
      </c>
      <c r="E393" s="33"/>
      <c r="F393" s="16"/>
      <c r="H393" s="282" t="str">
        <f>IF(I_5b!H12="","",(I_5a!J57))</f>
        <v/>
      </c>
      <c r="I393" s="282" t="str">
        <f>IF(I_5b!I12="","",(I_5a!K57))</f>
        <v/>
      </c>
    </row>
    <row r="394" spans="1:9" s="7" customFormat="1" x14ac:dyDescent="0.2">
      <c r="A394" s="288">
        <v>391</v>
      </c>
      <c r="C394" s="102" t="s">
        <v>157</v>
      </c>
      <c r="D394" s="4" t="s">
        <v>87</v>
      </c>
      <c r="E394" s="33"/>
      <c r="F394" s="16"/>
      <c r="H394" s="282" t="str">
        <f>IF(I_5b!H13="","",(I_5a!J58))</f>
        <v/>
      </c>
      <c r="I394" s="282" t="str">
        <f>IF(I_5b!I13="","",(I_5a!K58))</f>
        <v/>
      </c>
    </row>
    <row r="395" spans="1:9" s="7" customFormat="1" x14ac:dyDescent="0.2">
      <c r="A395" s="288">
        <v>392</v>
      </c>
      <c r="E395" s="33"/>
      <c r="F395" s="16"/>
      <c r="H395" s="16"/>
      <c r="I395" s="76"/>
    </row>
    <row r="396" spans="1:9" s="7" customFormat="1" ht="15.75" x14ac:dyDescent="0.25">
      <c r="A396" s="288">
        <v>393</v>
      </c>
      <c r="B396" s="42" t="s">
        <v>197</v>
      </c>
      <c r="E396" s="33"/>
      <c r="F396" s="16"/>
      <c r="H396" s="16"/>
      <c r="I396" s="16"/>
    </row>
    <row r="397" spans="1:9" s="7" customFormat="1" ht="11.25" x14ac:dyDescent="0.2">
      <c r="A397" s="288">
        <v>394</v>
      </c>
      <c r="B397" s="37"/>
      <c r="C397" s="37" t="s">
        <v>238</v>
      </c>
      <c r="E397" s="33"/>
      <c r="F397" s="16"/>
      <c r="H397" s="16" t="s">
        <v>47</v>
      </c>
      <c r="I397" s="16" t="s">
        <v>193</v>
      </c>
    </row>
    <row r="398" spans="1:9" s="7" customFormat="1" x14ac:dyDescent="0.2">
      <c r="A398" s="288">
        <v>395</v>
      </c>
      <c r="B398" s="37"/>
      <c r="D398" s="7" t="s">
        <v>735</v>
      </c>
      <c r="E398" s="33"/>
      <c r="F398" s="16" t="s">
        <v>734</v>
      </c>
      <c r="H398" s="282" t="str">
        <f>IF(I_5b!D17="","",(I_5b!D17))</f>
        <v/>
      </c>
      <c r="I398" s="282" t="str">
        <f>IF(I_5b!E17="","",(I_5b!E17))</f>
        <v/>
      </c>
    </row>
    <row r="399" spans="1:9" s="7" customFormat="1" x14ac:dyDescent="0.2">
      <c r="A399" s="288">
        <v>396</v>
      </c>
      <c r="B399" s="37"/>
      <c r="D399" s="7" t="s">
        <v>239</v>
      </c>
      <c r="E399" s="33"/>
      <c r="F399" s="16" t="s">
        <v>240</v>
      </c>
      <c r="H399" s="282" t="str">
        <f>IF(I_5b!D18="","",(I_5b!D18))</f>
        <v/>
      </c>
      <c r="I399" s="282" t="str">
        <f>IF(I_5b!E18="","",(I_5b!E18))</f>
        <v/>
      </c>
    </row>
    <row r="400" spans="1:9" s="7" customFormat="1" x14ac:dyDescent="0.2">
      <c r="A400" s="288">
        <v>397</v>
      </c>
      <c r="B400" s="37"/>
      <c r="D400" s="7" t="s">
        <v>736</v>
      </c>
      <c r="E400" s="33"/>
      <c r="F400" s="16" t="s">
        <v>241</v>
      </c>
      <c r="H400" s="282" t="str">
        <f>IF(I_5b!D19="","",(I_5b!D19))</f>
        <v/>
      </c>
      <c r="I400" s="282" t="str">
        <f>IF(I_5b!E19="","",(I_5b!E19))</f>
        <v/>
      </c>
    </row>
    <row r="401" spans="1:9" s="7" customFormat="1" x14ac:dyDescent="0.2">
      <c r="A401" s="288">
        <v>398</v>
      </c>
      <c r="B401" s="37"/>
      <c r="C401" s="37"/>
      <c r="D401" s="7" t="s">
        <v>737</v>
      </c>
      <c r="E401" s="33"/>
      <c r="F401" s="16" t="s">
        <v>240</v>
      </c>
      <c r="H401" s="282" t="str">
        <f>IF(I_5b!D20="","",(I_5b!D20))</f>
        <v/>
      </c>
      <c r="I401" s="282" t="str">
        <f>IF(I_5b!E20="","",(I_5b!E20))</f>
        <v/>
      </c>
    </row>
    <row r="402" spans="1:9" s="7" customFormat="1" ht="11.25" x14ac:dyDescent="0.2">
      <c r="A402" s="288">
        <v>399</v>
      </c>
      <c r="B402" s="37"/>
      <c r="E402" s="33"/>
      <c r="F402" s="16"/>
      <c r="H402" s="16"/>
    </row>
    <row r="403" spans="1:9" s="7" customFormat="1" ht="12.75" x14ac:dyDescent="0.2">
      <c r="A403" s="288">
        <v>400</v>
      </c>
      <c r="B403" s="37"/>
      <c r="C403" s="434" t="s">
        <v>470</v>
      </c>
      <c r="D403" s="55"/>
      <c r="E403" s="33"/>
      <c r="F403" s="16"/>
      <c r="H403" s="16"/>
      <c r="I403" s="16" t="s">
        <v>193</v>
      </c>
    </row>
    <row r="404" spans="1:9" s="7" customFormat="1" x14ac:dyDescent="0.2">
      <c r="A404" s="288">
        <v>401</v>
      </c>
      <c r="B404" s="37"/>
      <c r="C404" s="102" t="s">
        <v>157</v>
      </c>
      <c r="D404" s="4" t="s">
        <v>465</v>
      </c>
      <c r="E404" s="33"/>
      <c r="F404" s="16" t="s">
        <v>266</v>
      </c>
      <c r="H404" s="16"/>
      <c r="I404" s="282" t="str">
        <f>IF(I_5b!I17="","",(I_5b!I17))</f>
        <v/>
      </c>
    </row>
    <row r="405" spans="1:9" s="7" customFormat="1" x14ac:dyDescent="0.2">
      <c r="A405" s="288">
        <v>402</v>
      </c>
      <c r="B405" s="37"/>
      <c r="C405" s="102" t="s">
        <v>157</v>
      </c>
      <c r="D405" s="4" t="s">
        <v>466</v>
      </c>
      <c r="E405" s="33"/>
      <c r="F405" s="16" t="s">
        <v>266</v>
      </c>
      <c r="H405" s="16"/>
      <c r="I405" s="282" t="str">
        <f>IF(I_5b!I18="","",(I_5b!I18))</f>
        <v/>
      </c>
    </row>
    <row r="406" spans="1:9" s="7" customFormat="1" x14ac:dyDescent="0.2">
      <c r="A406" s="288">
        <v>403</v>
      </c>
      <c r="C406" s="102" t="s">
        <v>157</v>
      </c>
      <c r="D406" s="4" t="s">
        <v>467</v>
      </c>
      <c r="E406" s="33"/>
      <c r="F406" s="16" t="s">
        <v>266</v>
      </c>
      <c r="H406" s="16"/>
      <c r="I406" s="282" t="str">
        <f>IF(I_5b!I19="","",(I_5b!I19))</f>
        <v/>
      </c>
    </row>
    <row r="407" spans="1:9" s="7" customFormat="1" ht="11.25" x14ac:dyDescent="0.2">
      <c r="A407" s="288">
        <v>404</v>
      </c>
      <c r="C407" s="102"/>
      <c r="D407" s="4"/>
      <c r="E407" s="33"/>
      <c r="F407" s="16"/>
      <c r="H407" s="16" t="s">
        <v>47</v>
      </c>
      <c r="I407" s="16" t="s">
        <v>193</v>
      </c>
    </row>
    <row r="408" spans="1:9" s="7" customFormat="1" x14ac:dyDescent="0.2">
      <c r="A408" s="288">
        <v>405</v>
      </c>
      <c r="C408" s="435" t="s">
        <v>261</v>
      </c>
      <c r="D408" s="4"/>
      <c r="E408" s="33"/>
      <c r="F408" s="16" t="s">
        <v>240</v>
      </c>
      <c r="H408" s="282" t="str">
        <f>IF(I_5b!D22="","",(I_5b!D22))</f>
        <v/>
      </c>
      <c r="I408" s="282" t="str">
        <f>IF(I_5b!E22="","",(I_5b!E22))</f>
        <v/>
      </c>
    </row>
    <row r="409" spans="1:9" s="7" customFormat="1" x14ac:dyDescent="0.2">
      <c r="A409" s="288">
        <v>406</v>
      </c>
      <c r="C409" s="102"/>
      <c r="D409" s="4" t="s">
        <v>742</v>
      </c>
      <c r="E409" s="33"/>
      <c r="F409" s="16" t="s">
        <v>83</v>
      </c>
      <c r="H409" s="282">
        <f>IF(I_5b!H22="","",(I_5b!H22))</f>
        <v>0</v>
      </c>
      <c r="I409" s="282" t="str">
        <f>IF(I_5b!I22="","",(I_5b!I22))</f>
        <v/>
      </c>
    </row>
    <row r="410" spans="1:9" s="7" customFormat="1" ht="11.25" x14ac:dyDescent="0.2">
      <c r="A410" s="288">
        <v>407</v>
      </c>
      <c r="E410" s="33"/>
      <c r="F410" s="16"/>
      <c r="H410" s="16"/>
      <c r="I410" s="16" t="s">
        <v>193</v>
      </c>
    </row>
    <row r="411" spans="1:9" s="7" customFormat="1" ht="15.75" x14ac:dyDescent="0.25">
      <c r="A411" s="288">
        <v>408</v>
      </c>
      <c r="B411" s="42" t="s">
        <v>198</v>
      </c>
      <c r="E411" s="33"/>
      <c r="F411" s="16"/>
      <c r="H411" s="16" t="s">
        <v>199</v>
      </c>
      <c r="I411" s="282" t="str">
        <f>IF(I_5b!E24="","",(VLOOKUP(I_5b!E24,AB20:AC21,2,0)))</f>
        <v/>
      </c>
    </row>
    <row r="412" spans="1:9" s="7" customFormat="1" x14ac:dyDescent="0.2">
      <c r="A412" s="288">
        <v>409</v>
      </c>
      <c r="C412" s="7" t="s">
        <v>200</v>
      </c>
      <c r="E412" s="33"/>
      <c r="F412" s="16"/>
      <c r="H412" s="16" t="s">
        <v>92</v>
      </c>
      <c r="I412" s="282" t="str">
        <f>IF(I_5b!I24="","",(I_5b!I24))</f>
        <v/>
      </c>
    </row>
    <row r="413" spans="1:9" s="7" customFormat="1" ht="11.25" x14ac:dyDescent="0.2">
      <c r="A413" s="288">
        <v>410</v>
      </c>
      <c r="E413" s="33"/>
      <c r="F413" s="16"/>
      <c r="H413" s="16"/>
      <c r="I413" s="16" t="s">
        <v>193</v>
      </c>
    </row>
    <row r="414" spans="1:9" s="7" customFormat="1" ht="15.75" x14ac:dyDescent="0.25">
      <c r="A414" s="288">
        <v>411</v>
      </c>
      <c r="B414" s="42" t="s">
        <v>576</v>
      </c>
      <c r="E414" s="33"/>
      <c r="F414" s="16"/>
      <c r="H414" s="16" t="s">
        <v>199</v>
      </c>
      <c r="I414" s="282" t="str">
        <f>IF(I_5b!E25="","",(VLOOKUP(I_5b!E25,AB20:AC21,2,0)))</f>
        <v/>
      </c>
    </row>
    <row r="415" spans="1:9" s="7" customFormat="1" x14ac:dyDescent="0.2">
      <c r="A415" s="288">
        <v>412</v>
      </c>
      <c r="C415" s="7" t="s">
        <v>201</v>
      </c>
      <c r="E415" s="33"/>
      <c r="F415" s="16"/>
      <c r="H415" s="16" t="s">
        <v>284</v>
      </c>
      <c r="I415" s="282" t="str">
        <f>IF(I_5b!H25="","",(VLOOKUP(I_5b!H25,AH20:AI23,2,0)))</f>
        <v/>
      </c>
    </row>
    <row r="416" spans="1:9" s="7" customFormat="1" x14ac:dyDescent="0.2">
      <c r="A416" s="288">
        <v>413</v>
      </c>
      <c r="D416" s="7" t="s">
        <v>202</v>
      </c>
      <c r="E416" s="33"/>
      <c r="F416" s="16"/>
      <c r="H416" s="16" t="s">
        <v>92</v>
      </c>
      <c r="I416" s="282" t="str">
        <f>IF(I_5b!I26="","",(I_5b!I26))</f>
        <v/>
      </c>
    </row>
    <row r="417" spans="1:35" s="7" customFormat="1" x14ac:dyDescent="0.2">
      <c r="A417" s="288">
        <v>414</v>
      </c>
      <c r="E417" s="33"/>
      <c r="F417" s="16"/>
      <c r="H417" s="16"/>
      <c r="I417" s="76"/>
    </row>
    <row r="418" spans="1:35" ht="15.75" x14ac:dyDescent="0.25">
      <c r="A418" s="288">
        <v>415</v>
      </c>
      <c r="B418" s="42" t="s">
        <v>278</v>
      </c>
      <c r="G418" s="17"/>
      <c r="H418" s="16" t="s">
        <v>47</v>
      </c>
      <c r="I418" s="16" t="s">
        <v>193</v>
      </c>
    </row>
    <row r="419" spans="1:35" x14ac:dyDescent="0.2">
      <c r="A419" s="288">
        <v>416</v>
      </c>
      <c r="B419" s="17" t="s">
        <v>504</v>
      </c>
      <c r="C419" s="12"/>
      <c r="D419" s="12"/>
      <c r="G419" s="17"/>
      <c r="H419" s="16"/>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row>
    <row r="420" spans="1:35" x14ac:dyDescent="0.2">
      <c r="A420" s="288">
        <v>417</v>
      </c>
      <c r="B420" s="7"/>
      <c r="C420" s="102" t="s">
        <v>157</v>
      </c>
      <c r="D420" s="4" t="s">
        <v>738</v>
      </c>
      <c r="E420" s="33"/>
      <c r="F420" s="16" t="s">
        <v>203</v>
      </c>
      <c r="G420" s="17"/>
      <c r="H420" s="282" t="str">
        <f>IF(I_5b!H30="","",(I_5b!H30))</f>
        <v/>
      </c>
      <c r="I420" s="282" t="str">
        <f>IF(I_5b!H30="","",(I_5b!H30))</f>
        <v/>
      </c>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row>
    <row r="421" spans="1:35" x14ac:dyDescent="0.2">
      <c r="A421" s="288">
        <v>418</v>
      </c>
      <c r="C421" s="102" t="s">
        <v>157</v>
      </c>
      <c r="D421" s="4" t="s">
        <v>739</v>
      </c>
      <c r="E421" s="33"/>
      <c r="F421" s="16" t="s">
        <v>203</v>
      </c>
      <c r="G421" s="17"/>
      <c r="H421" s="282" t="str">
        <f>IF(I_5b!G32="","",(I_5b!G32))</f>
        <v/>
      </c>
      <c r="I421" s="282" t="str">
        <f>IF(I_5b!H32="","",(I_5b!H32))</f>
        <v/>
      </c>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row>
    <row r="422" spans="1:35" s="7" customFormat="1" x14ac:dyDescent="0.2">
      <c r="A422" s="288">
        <v>419</v>
      </c>
      <c r="B422" s="17" t="s">
        <v>204</v>
      </c>
      <c r="E422" s="33"/>
      <c r="F422" s="16"/>
      <c r="H422" s="76"/>
      <c r="I422" s="76"/>
    </row>
    <row r="423" spans="1:35" s="7" customFormat="1" x14ac:dyDescent="0.2">
      <c r="A423" s="288">
        <v>420</v>
      </c>
      <c r="C423" s="36" t="s">
        <v>157</v>
      </c>
      <c r="D423" s="7" t="s">
        <v>471</v>
      </c>
      <c r="E423" s="33"/>
      <c r="F423" s="16" t="s">
        <v>203</v>
      </c>
      <c r="H423" s="282" t="str">
        <f>IF(I_5b!D30="","",(I_5b!D30))</f>
        <v/>
      </c>
      <c r="I423" s="282" t="str">
        <f>IF(I_5b!E30="","",(I_5b!E30))</f>
        <v/>
      </c>
    </row>
    <row r="424" spans="1:35" s="7" customFormat="1" x14ac:dyDescent="0.2">
      <c r="A424" s="288">
        <v>421</v>
      </c>
      <c r="C424" s="36" t="s">
        <v>157</v>
      </c>
      <c r="D424" s="7" t="s">
        <v>472</v>
      </c>
      <c r="E424" s="33"/>
      <c r="F424" s="16" t="s">
        <v>203</v>
      </c>
      <c r="H424" s="282" t="str">
        <f>IF(I_5b!D31="","",(I_5b!D31))</f>
        <v/>
      </c>
      <c r="I424" s="282" t="str">
        <f>IF(I_5b!E31="","",(I_5b!E31))</f>
        <v/>
      </c>
    </row>
    <row r="425" spans="1:35" s="7" customFormat="1" x14ac:dyDescent="0.2">
      <c r="A425" s="288">
        <v>422</v>
      </c>
      <c r="C425" s="36" t="s">
        <v>157</v>
      </c>
      <c r="D425" s="7" t="s">
        <v>473</v>
      </c>
      <c r="E425" s="33"/>
      <c r="F425" s="16" t="s">
        <v>203</v>
      </c>
      <c r="H425" s="282" t="str">
        <f>IF(I_5b!D32="","",(I_5b!D32))</f>
        <v/>
      </c>
      <c r="I425" s="282" t="str">
        <f>IF(I_5b!E32="","",(I_5b!E32))</f>
        <v/>
      </c>
    </row>
    <row r="426" spans="1:35" s="7" customFormat="1" x14ac:dyDescent="0.2">
      <c r="A426" s="288">
        <v>423</v>
      </c>
      <c r="B426" s="36" t="s">
        <v>157</v>
      </c>
      <c r="C426" s="7" t="s">
        <v>205</v>
      </c>
      <c r="E426" s="33"/>
      <c r="F426" s="16"/>
      <c r="H426" s="76"/>
      <c r="I426" s="76"/>
    </row>
    <row r="427" spans="1:35" s="7" customFormat="1" x14ac:dyDescent="0.2">
      <c r="A427" s="288">
        <v>424</v>
      </c>
      <c r="B427" s="36"/>
      <c r="C427" s="36" t="s">
        <v>157</v>
      </c>
      <c r="D427" s="7" t="s">
        <v>206</v>
      </c>
      <c r="E427" s="33"/>
      <c r="F427" s="16" t="s">
        <v>740</v>
      </c>
      <c r="H427" s="76"/>
      <c r="I427" s="282" t="str">
        <f>IF(I_5b!D34="","",(I_5b!D34))</f>
        <v/>
      </c>
    </row>
    <row r="428" spans="1:35" s="7" customFormat="1" x14ac:dyDescent="0.2">
      <c r="A428" s="288">
        <v>425</v>
      </c>
      <c r="B428" s="36"/>
      <c r="C428" s="36"/>
      <c r="E428" s="33"/>
      <c r="F428" s="16" t="s">
        <v>741</v>
      </c>
      <c r="H428" s="76"/>
      <c r="I428" s="282" t="str">
        <f>IF(I_5b!D35="","",(I_5b!D35))</f>
        <v/>
      </c>
    </row>
    <row r="429" spans="1:35" s="7" customFormat="1" x14ac:dyDescent="0.2">
      <c r="A429" s="288">
        <v>426</v>
      </c>
      <c r="B429" s="36"/>
      <c r="C429" s="36" t="s">
        <v>157</v>
      </c>
      <c r="D429" s="7" t="s">
        <v>207</v>
      </c>
      <c r="E429" s="33"/>
      <c r="F429" s="16" t="s">
        <v>740</v>
      </c>
      <c r="H429" s="76"/>
      <c r="I429" s="282" t="str">
        <f>IF(I_5b!D36="","",(I_5b!D36))</f>
        <v/>
      </c>
    </row>
    <row r="430" spans="1:35" s="7" customFormat="1" x14ac:dyDescent="0.2">
      <c r="A430" s="288">
        <v>427</v>
      </c>
      <c r="B430" s="36"/>
      <c r="C430" s="36"/>
      <c r="E430" s="33"/>
      <c r="F430" s="16" t="s">
        <v>741</v>
      </c>
      <c r="H430" s="76"/>
      <c r="I430" s="282" t="str">
        <f>IF(I_5b!D37="","",(I_5b!D37))</f>
        <v/>
      </c>
    </row>
    <row r="431" spans="1:35" s="7" customFormat="1" x14ac:dyDescent="0.2">
      <c r="A431" s="288">
        <v>428</v>
      </c>
      <c r="B431" s="36"/>
      <c r="C431" s="36" t="s">
        <v>157</v>
      </c>
      <c r="D431" s="7" t="s">
        <v>208</v>
      </c>
      <c r="E431" s="33"/>
      <c r="F431" s="16" t="s">
        <v>740</v>
      </c>
      <c r="H431" s="76"/>
      <c r="I431" s="282" t="str">
        <f>IF(I_5b!D38="","",(I_5b!D38))</f>
        <v/>
      </c>
    </row>
    <row r="432" spans="1:35" s="7" customFormat="1" x14ac:dyDescent="0.2">
      <c r="A432" s="288">
        <v>429</v>
      </c>
      <c r="B432" s="36"/>
      <c r="C432" s="36"/>
      <c r="E432" s="266"/>
      <c r="F432" s="16" t="s">
        <v>741</v>
      </c>
      <c r="G432" s="6"/>
      <c r="H432" s="6"/>
      <c r="I432" s="282" t="str">
        <f>IF(I_5b!D39="","",(I_5b!D39))</f>
        <v/>
      </c>
    </row>
    <row r="433" spans="2:9" s="7" customFormat="1" x14ac:dyDescent="0.2">
      <c r="B433" s="36"/>
      <c r="E433" s="33"/>
      <c r="F433" s="16"/>
      <c r="H433" s="16"/>
      <c r="I433" s="76"/>
    </row>
  </sheetData>
  <sheetProtection password="DF15" sheet="1" objects="1" scenarios="1"/>
  <customSheetViews>
    <customSheetView guid="{BBBDFB0D-0382-4063-96AC-44BAFDAB22E3}" showPageBreaks="1" printArea="1" view="pageBreakPreview" topLeftCell="A370">
      <selection activeCell="W396" sqref="W396"/>
      <pageMargins left="0.19685039370078741" right="0.19685039370078741" top="0.31496062992125984" bottom="0.55000000000000004" header="0.17" footer="0.33"/>
      <pageSetup paperSize="9" orientation="portrait" r:id="rId1"/>
      <headerFooter alignWithMargins="0"/>
    </customSheetView>
    <customSheetView guid="{26C65640-A639-4B39-AAA9-2BD3FD601805}" topLeftCell="A413">
      <selection activeCell="AK429" sqref="AK429"/>
      <pageMargins left="0.19685039370078741" right="0.19685039370078741" top="0.31496062992125984" bottom="0.55000000000000004" header="0.17" footer="0.33"/>
      <pageSetup paperSize="9" orientation="portrait" r:id="rId2"/>
      <headerFooter alignWithMargins="0"/>
    </customSheetView>
    <customSheetView guid="{BE2505B5-6FB1-42D5-9653-BA06AE8B9806}" showPageBreaks="1" printArea="1" topLeftCell="A413">
      <selection activeCell="AK429" sqref="AK429"/>
      <pageMargins left="0.19685039370078741" right="0.19685039370078741" top="0.31496062992125984" bottom="0.55000000000000004" header="0.17" footer="0.33"/>
      <pageSetup paperSize="9" orientation="portrait" r:id="rId3"/>
      <headerFooter alignWithMargins="0"/>
    </customSheetView>
  </customSheetViews>
  <mergeCells count="1">
    <mergeCell ref="A1:I1"/>
  </mergeCells>
  <phoneticPr fontId="0" type="noConversion"/>
  <dataValidations count="3">
    <dataValidation allowBlank="1" showInputMessage="1" showErrorMessage="1" sqref="I33:I34 I280:I281 I13:I27 I29 I9:I11 I302:I307 I419:I432 H320:I328 H338:I341 H330:I335 H309:I318 H371:H374 H343:I348 H350:I351 H353:I355 H357:I361 H363:I369 I371:I376 H390:H394 H381:I385 H378:I379 H387:I388 I390:I395 I414:I417 H408:I409 H420:H431 I404:I406 I411:I412 H398:I401 I37:I40 H168:H224 H139:H144 H147:I154 I139:I145 H302:H303 I165:I166 H157:I163 H226 I168:I225 H253:I257 H229:I242 H247:I251 H244:I245 F293:H296 I284:I300 H259:I275"/>
    <dataValidation type="date" allowBlank="1" showInputMessage="1" showErrorMessage="1" sqref="I27 I30">
      <formula1>36526</formula1>
      <formula2>44196</formula2>
    </dataValidation>
    <dataValidation type="whole" allowBlank="1" showInputMessage="1" showErrorMessage="1" sqref="I16:I26 I28:I29 I33:I34 I37:I40">
      <formula1>0</formula1>
      <formula2>99999</formula2>
    </dataValidation>
  </dataValidations>
  <pageMargins left="0.19685039370078741" right="0.19685039370078741" top="0.31496062992125984" bottom="0.55000000000000004" header="0.17" footer="0.33"/>
  <pageSetup paperSize="9" orientation="portrait" r:id="rId4"/>
  <headerFooter alignWithMargins="0"/>
  <legacy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topLeftCell="A7" workbookViewId="0">
      <selection activeCell="J10" sqref="J10"/>
    </sheetView>
  </sheetViews>
  <sheetFormatPr baseColWidth="10" defaultRowHeight="12.75" x14ac:dyDescent="0.2"/>
  <cols>
    <col min="1" max="1" width="5.7109375" style="259" customWidth="1"/>
    <col min="2" max="2" width="20.7109375" style="258" customWidth="1"/>
    <col min="10" max="10" width="52" customWidth="1"/>
  </cols>
  <sheetData>
    <row r="1" spans="1:8" ht="23.25" x14ac:dyDescent="0.35">
      <c r="A1" s="1015" t="s">
        <v>569</v>
      </c>
      <c r="B1" s="1015"/>
      <c r="C1" s="1015"/>
      <c r="D1" s="1015"/>
      <c r="E1" s="1015"/>
      <c r="F1" s="1015"/>
      <c r="G1" s="1015"/>
      <c r="H1" s="1015"/>
    </row>
    <row r="2" spans="1:8" ht="15.75" x14ac:dyDescent="0.25">
      <c r="A2" s="261"/>
    </row>
    <row r="3" spans="1:8" x14ac:dyDescent="0.2">
      <c r="A3" s="260" t="s">
        <v>524</v>
      </c>
      <c r="B3"/>
    </row>
    <row r="5" spans="1:8" ht="18" customHeight="1" x14ac:dyDescent="0.2">
      <c r="A5" s="273" t="s">
        <v>553</v>
      </c>
      <c r="B5" s="272" t="s">
        <v>548</v>
      </c>
      <c r="C5" s="1014" t="s">
        <v>644</v>
      </c>
      <c r="D5" s="1008"/>
      <c r="E5" s="1008"/>
      <c r="F5" s="1008"/>
      <c r="G5" s="1008"/>
      <c r="H5" s="1009"/>
    </row>
    <row r="6" spans="1:8" ht="170.1" customHeight="1" x14ac:dyDescent="0.2">
      <c r="A6" s="274">
        <v>11</v>
      </c>
      <c r="B6" s="272" t="s">
        <v>425</v>
      </c>
      <c r="C6" s="1007" t="s">
        <v>588</v>
      </c>
      <c r="D6" s="1008"/>
      <c r="E6" s="1008"/>
      <c r="F6" s="1008"/>
      <c r="G6" s="1008"/>
      <c r="H6" s="1009"/>
    </row>
    <row r="7" spans="1:8" ht="99.95" customHeight="1" x14ac:dyDescent="0.2">
      <c r="A7" s="274">
        <v>12</v>
      </c>
      <c r="B7" s="272" t="s">
        <v>437</v>
      </c>
      <c r="C7" s="1007" t="s">
        <v>555</v>
      </c>
      <c r="D7" s="1008"/>
      <c r="E7" s="1008"/>
      <c r="F7" s="1008"/>
      <c r="G7" s="1008"/>
      <c r="H7" s="1009"/>
    </row>
    <row r="8" spans="1:8" ht="48.95" customHeight="1" x14ac:dyDescent="0.2">
      <c r="A8" s="274">
        <v>13</v>
      </c>
      <c r="B8" s="272" t="s">
        <v>436</v>
      </c>
      <c r="C8" s="1007" t="s">
        <v>556</v>
      </c>
      <c r="D8" s="1008"/>
      <c r="E8" s="1008"/>
      <c r="F8" s="1008"/>
      <c r="G8" s="1008"/>
      <c r="H8" s="1009"/>
    </row>
    <row r="9" spans="1:8" ht="35.1" customHeight="1" x14ac:dyDescent="0.2">
      <c r="A9" s="274">
        <v>16</v>
      </c>
      <c r="B9" s="272" t="s">
        <v>435</v>
      </c>
      <c r="C9" s="1016" t="s">
        <v>557</v>
      </c>
      <c r="D9" s="1017"/>
      <c r="E9" s="1017"/>
      <c r="F9" s="1017"/>
      <c r="G9" s="1017"/>
      <c r="H9" s="1018"/>
    </row>
    <row r="10" spans="1:8" ht="199.5" customHeight="1" x14ac:dyDescent="0.2">
      <c r="A10" s="274">
        <v>17</v>
      </c>
      <c r="B10" s="272" t="s">
        <v>525</v>
      </c>
      <c r="C10" s="1007" t="s">
        <v>828</v>
      </c>
      <c r="D10" s="1008"/>
      <c r="E10" s="1008"/>
      <c r="F10" s="1008"/>
      <c r="G10" s="1008"/>
      <c r="H10" s="1009"/>
    </row>
    <row r="11" spans="1:8" ht="50.1" customHeight="1" x14ac:dyDescent="0.2">
      <c r="A11" s="274">
        <v>18</v>
      </c>
      <c r="B11" s="272" t="s">
        <v>438</v>
      </c>
      <c r="C11" s="1007" t="s">
        <v>558</v>
      </c>
      <c r="D11" s="1008"/>
      <c r="E11" s="1008"/>
      <c r="F11" s="1008"/>
      <c r="G11" s="1008"/>
      <c r="H11" s="1009"/>
    </row>
    <row r="12" spans="1:8" ht="35.1" customHeight="1" x14ac:dyDescent="0.2">
      <c r="A12" s="274">
        <v>20</v>
      </c>
      <c r="B12" s="272" t="s">
        <v>526</v>
      </c>
      <c r="C12" s="1007" t="s">
        <v>559</v>
      </c>
      <c r="D12" s="1008"/>
      <c r="E12" s="1008"/>
      <c r="F12" s="1008"/>
      <c r="G12" s="1008"/>
      <c r="H12" s="1009"/>
    </row>
    <row r="13" spans="1:8" ht="50.1" customHeight="1" x14ac:dyDescent="0.2">
      <c r="A13" s="274">
        <v>21</v>
      </c>
      <c r="B13" s="272" t="s">
        <v>527</v>
      </c>
      <c r="C13" s="1007" t="s">
        <v>560</v>
      </c>
      <c r="D13" s="1008"/>
      <c r="E13" s="1008"/>
      <c r="F13" s="1008"/>
      <c r="G13" s="1008"/>
      <c r="H13" s="1009"/>
    </row>
    <row r="14" spans="1:8" ht="18" customHeight="1" x14ac:dyDescent="0.2">
      <c r="A14" s="274">
        <v>22</v>
      </c>
      <c r="B14" s="272" t="s">
        <v>13</v>
      </c>
      <c r="C14" s="1014" t="s">
        <v>792</v>
      </c>
      <c r="D14" s="1008"/>
      <c r="E14" s="1008"/>
      <c r="F14" s="1008"/>
      <c r="G14" s="1008"/>
      <c r="H14" s="1009"/>
    </row>
    <row r="15" spans="1:8" ht="30" customHeight="1" x14ac:dyDescent="0.2">
      <c r="A15" s="274">
        <v>23.24</v>
      </c>
      <c r="B15" s="272" t="s">
        <v>585</v>
      </c>
      <c r="C15" s="1019" t="s">
        <v>791</v>
      </c>
      <c r="D15" s="1017"/>
      <c r="E15" s="1017"/>
      <c r="F15" s="1017"/>
      <c r="G15" s="1017"/>
      <c r="H15" s="1018"/>
    </row>
    <row r="16" spans="1:8" ht="30" customHeight="1" x14ac:dyDescent="0.2">
      <c r="A16" s="274">
        <v>25.26</v>
      </c>
      <c r="B16" s="272" t="s">
        <v>584</v>
      </c>
      <c r="C16" s="1014" t="s">
        <v>790</v>
      </c>
      <c r="D16" s="1008"/>
      <c r="E16" s="1008"/>
      <c r="F16" s="1008"/>
      <c r="G16" s="1008"/>
      <c r="H16" s="1009"/>
    </row>
    <row r="17" spans="1:8" ht="62.1" customHeight="1" x14ac:dyDescent="0.2">
      <c r="A17" s="274">
        <v>27</v>
      </c>
      <c r="B17" s="272" t="s">
        <v>530</v>
      </c>
      <c r="C17" s="1007" t="s">
        <v>561</v>
      </c>
      <c r="D17" s="1008"/>
      <c r="E17" s="1008"/>
      <c r="F17" s="1008"/>
      <c r="G17" s="1008"/>
      <c r="H17" s="1009"/>
    </row>
    <row r="18" spans="1:8" ht="35.1" customHeight="1" x14ac:dyDescent="0.2">
      <c r="A18" s="271" t="s">
        <v>554</v>
      </c>
      <c r="B18" s="272" t="s">
        <v>531</v>
      </c>
      <c r="C18" s="1007" t="s">
        <v>532</v>
      </c>
      <c r="D18" s="1008"/>
      <c r="E18" s="1008"/>
      <c r="F18" s="1008"/>
      <c r="G18" s="1008"/>
      <c r="H18" s="1009"/>
    </row>
    <row r="19" spans="1:8" ht="35.1" customHeight="1" x14ac:dyDescent="0.2">
      <c r="A19" s="274">
        <v>40.44</v>
      </c>
      <c r="B19" s="272" t="s">
        <v>534</v>
      </c>
      <c r="C19" s="1007" t="s">
        <v>562</v>
      </c>
      <c r="D19" s="1008"/>
      <c r="E19" s="1008"/>
      <c r="F19" s="1008"/>
      <c r="G19" s="1008"/>
      <c r="H19" s="1009"/>
    </row>
    <row r="20" spans="1:8" ht="114.95" customHeight="1" x14ac:dyDescent="0.2">
      <c r="A20" s="274">
        <v>41.45</v>
      </c>
      <c r="B20" s="272" t="s">
        <v>533</v>
      </c>
      <c r="C20" s="1007" t="s">
        <v>563</v>
      </c>
      <c r="D20" s="1008"/>
      <c r="E20" s="1008"/>
      <c r="F20" s="1008"/>
      <c r="G20" s="1008"/>
      <c r="H20" s="1009"/>
    </row>
    <row r="21" spans="1:8" ht="38.25" x14ac:dyDescent="0.2">
      <c r="A21" s="271" t="s">
        <v>566</v>
      </c>
      <c r="B21" s="272" t="s">
        <v>535</v>
      </c>
      <c r="C21" s="1007" t="s">
        <v>536</v>
      </c>
      <c r="D21" s="1008"/>
      <c r="E21" s="1008"/>
      <c r="F21" s="1008"/>
      <c r="G21" s="1008"/>
      <c r="H21" s="1009"/>
    </row>
    <row r="22" spans="1:8" ht="18" customHeight="1" x14ac:dyDescent="0.2">
      <c r="A22" s="274">
        <v>74</v>
      </c>
      <c r="B22" s="272" t="s">
        <v>14</v>
      </c>
      <c r="C22" s="1007" t="s">
        <v>15</v>
      </c>
      <c r="D22" s="1008"/>
      <c r="E22" s="1008"/>
      <c r="F22" s="1008"/>
      <c r="G22" s="1008"/>
      <c r="H22" s="1009"/>
    </row>
    <row r="23" spans="1:8" ht="35.1" customHeight="1" x14ac:dyDescent="0.2">
      <c r="A23" s="271" t="s">
        <v>746</v>
      </c>
      <c r="B23" s="272" t="s">
        <v>542</v>
      </c>
      <c r="C23" s="1007" t="s">
        <v>543</v>
      </c>
      <c r="D23" s="1008"/>
      <c r="E23" s="1008"/>
      <c r="F23" s="1008"/>
      <c r="G23" s="1008"/>
      <c r="H23" s="1009"/>
    </row>
    <row r="24" spans="1:8" ht="35.1" customHeight="1" x14ac:dyDescent="0.2">
      <c r="A24" s="271" t="s">
        <v>747</v>
      </c>
      <c r="B24" s="272" t="s">
        <v>539</v>
      </c>
      <c r="C24" s="1007" t="s">
        <v>540</v>
      </c>
      <c r="D24" s="1008"/>
      <c r="E24" s="1008"/>
      <c r="F24" s="1008"/>
      <c r="G24" s="1008"/>
      <c r="H24" s="1009"/>
    </row>
    <row r="25" spans="1:8" ht="35.1" customHeight="1" x14ac:dyDescent="0.2">
      <c r="A25" s="274">
        <v>119</v>
      </c>
      <c r="B25" s="272" t="s">
        <v>537</v>
      </c>
      <c r="C25" s="1014" t="s">
        <v>745</v>
      </c>
      <c r="D25" s="1008"/>
      <c r="E25" s="1008"/>
      <c r="F25" s="1008"/>
      <c r="G25" s="1008"/>
      <c r="H25" s="1009"/>
    </row>
    <row r="26" spans="1:8" ht="50.1" customHeight="1" x14ac:dyDescent="0.2">
      <c r="A26" s="271" t="s">
        <v>748</v>
      </c>
      <c r="B26" s="272" t="s">
        <v>545</v>
      </c>
      <c r="C26" s="1007" t="s">
        <v>546</v>
      </c>
      <c r="D26" s="1008"/>
      <c r="E26" s="1008"/>
      <c r="F26" s="1008"/>
      <c r="G26" s="1008"/>
      <c r="H26" s="1009"/>
    </row>
    <row r="27" spans="1:8" x14ac:dyDescent="0.2">
      <c r="A27" s="274">
        <v>196</v>
      </c>
      <c r="B27" s="272" t="s">
        <v>19</v>
      </c>
      <c r="C27" s="1007" t="s">
        <v>20</v>
      </c>
      <c r="D27" s="1008"/>
      <c r="E27" s="1008"/>
      <c r="F27" s="1008"/>
      <c r="G27" s="1008"/>
      <c r="H27" s="1009"/>
    </row>
    <row r="28" spans="1:8" ht="210" customHeight="1" x14ac:dyDescent="0.2">
      <c r="A28" s="274">
        <v>212</v>
      </c>
      <c r="B28" s="272" t="s">
        <v>547</v>
      </c>
      <c r="C28" s="1010" t="s">
        <v>589</v>
      </c>
      <c r="D28" s="1020"/>
      <c r="E28" s="1020"/>
      <c r="F28" s="1020"/>
      <c r="G28" s="1011" t="s">
        <v>4</v>
      </c>
      <c r="H28" s="1013"/>
    </row>
    <row r="29" spans="1:8" ht="210" customHeight="1" x14ac:dyDescent="0.2">
      <c r="A29" s="274">
        <v>214</v>
      </c>
      <c r="B29" s="272" t="s">
        <v>7</v>
      </c>
      <c r="C29" s="1010" t="s">
        <v>590</v>
      </c>
      <c r="D29" s="1011"/>
      <c r="E29" s="1011"/>
      <c r="F29" s="1011"/>
      <c r="G29" s="1011" t="s">
        <v>3</v>
      </c>
      <c r="H29" s="1012"/>
    </row>
    <row r="30" spans="1:8" ht="35.1" customHeight="1" x14ac:dyDescent="0.2">
      <c r="A30" s="436" t="s">
        <v>789</v>
      </c>
      <c r="B30" s="272" t="s">
        <v>8</v>
      </c>
      <c r="C30" s="1016" t="s">
        <v>10</v>
      </c>
      <c r="D30" s="1017"/>
      <c r="E30" s="1017"/>
      <c r="F30" s="1017"/>
      <c r="G30" s="1017"/>
      <c r="H30" s="1018"/>
    </row>
    <row r="31" spans="1:8" ht="35.1" customHeight="1" x14ac:dyDescent="0.2">
      <c r="A31" s="436" t="s">
        <v>788</v>
      </c>
      <c r="B31" s="272" t="s">
        <v>9</v>
      </c>
      <c r="C31" s="1016" t="s">
        <v>11</v>
      </c>
      <c r="D31" s="1017"/>
      <c r="E31" s="1017"/>
      <c r="F31" s="1017"/>
      <c r="G31" s="1017"/>
      <c r="H31" s="1018"/>
    </row>
    <row r="32" spans="1:8" ht="26.1" customHeight="1" x14ac:dyDescent="0.2">
      <c r="A32" s="436" t="s">
        <v>787</v>
      </c>
      <c r="B32" s="272" t="s">
        <v>551</v>
      </c>
      <c r="C32" s="1007" t="s">
        <v>552</v>
      </c>
      <c r="D32" s="1008"/>
      <c r="E32" s="1008"/>
      <c r="F32" s="1008"/>
      <c r="G32" s="1008"/>
      <c r="H32" s="1009"/>
    </row>
    <row r="33" spans="1:8" ht="39" customHeight="1" x14ac:dyDescent="0.2">
      <c r="A33" s="436" t="s">
        <v>786</v>
      </c>
      <c r="B33" s="272" t="s">
        <v>272</v>
      </c>
      <c r="C33" s="1007" t="s">
        <v>577</v>
      </c>
      <c r="D33" s="1008"/>
      <c r="E33" s="1008"/>
      <c r="F33" s="1008"/>
      <c r="G33" s="1008"/>
      <c r="H33" s="1009"/>
    </row>
    <row r="34" spans="1:8" ht="35.1" customHeight="1" x14ac:dyDescent="0.2">
      <c r="A34" s="436" t="s">
        <v>782</v>
      </c>
      <c r="B34" s="272" t="s">
        <v>549</v>
      </c>
      <c r="C34" s="1007" t="s">
        <v>578</v>
      </c>
      <c r="D34" s="1008"/>
      <c r="E34" s="1008"/>
      <c r="F34" s="1008"/>
      <c r="G34" s="1008"/>
      <c r="H34" s="1009"/>
    </row>
    <row r="35" spans="1:8" ht="35.1" customHeight="1" x14ac:dyDescent="0.2">
      <c r="A35" s="436" t="s">
        <v>783</v>
      </c>
      <c r="B35" s="272" t="s">
        <v>550</v>
      </c>
      <c r="C35" s="1007" t="s">
        <v>579</v>
      </c>
      <c r="D35" s="1008"/>
      <c r="E35" s="1008"/>
      <c r="F35" s="1008"/>
      <c r="G35" s="1008"/>
      <c r="H35" s="1009"/>
    </row>
    <row r="36" spans="1:8" ht="35.1" customHeight="1" x14ac:dyDescent="0.2">
      <c r="A36" s="436" t="s">
        <v>784</v>
      </c>
      <c r="B36" s="272" t="s">
        <v>21</v>
      </c>
      <c r="C36" s="1007" t="s">
        <v>580</v>
      </c>
      <c r="D36" s="1008"/>
      <c r="E36" s="1008"/>
      <c r="F36" s="1008"/>
      <c r="G36" s="1008"/>
      <c r="H36" s="1009"/>
    </row>
    <row r="37" spans="1:8" ht="50.1" customHeight="1" x14ac:dyDescent="0.2">
      <c r="A37" s="436" t="s">
        <v>785</v>
      </c>
      <c r="B37" s="272" t="s">
        <v>22</v>
      </c>
      <c r="C37" s="1007" t="s">
        <v>582</v>
      </c>
      <c r="D37" s="1008"/>
      <c r="E37" s="1008"/>
      <c r="F37" s="1008"/>
      <c r="G37" s="1008"/>
      <c r="H37" s="1009"/>
    </row>
    <row r="38" spans="1:8" ht="65.099999999999994" customHeight="1" x14ac:dyDescent="0.2">
      <c r="A38" s="436" t="s">
        <v>781</v>
      </c>
      <c r="B38" s="272" t="s">
        <v>16</v>
      </c>
      <c r="C38" s="1007" t="s">
        <v>581</v>
      </c>
      <c r="D38" s="1008"/>
      <c r="E38" s="1008"/>
      <c r="F38" s="1008"/>
      <c r="G38" s="1008"/>
      <c r="H38" s="1009"/>
    </row>
    <row r="39" spans="1:8" ht="75" customHeight="1" x14ac:dyDescent="0.2">
      <c r="A39" s="274">
        <v>412</v>
      </c>
      <c r="B39" s="272" t="s">
        <v>17</v>
      </c>
      <c r="C39" s="1007" t="s">
        <v>5</v>
      </c>
      <c r="D39" s="1008"/>
      <c r="E39" s="1008"/>
      <c r="F39" s="1008"/>
      <c r="G39" s="1008"/>
      <c r="H39" s="1009"/>
    </row>
    <row r="40" spans="1:8" ht="50.1" customHeight="1" x14ac:dyDescent="0.2">
      <c r="A40" s="436" t="s">
        <v>780</v>
      </c>
      <c r="B40" s="272" t="s">
        <v>18</v>
      </c>
      <c r="C40" s="1007" t="s">
        <v>583</v>
      </c>
      <c r="D40" s="1008"/>
      <c r="E40" s="1008"/>
      <c r="F40" s="1008"/>
      <c r="G40" s="1008"/>
      <c r="H40" s="1009"/>
    </row>
  </sheetData>
  <sheetProtection password="DF15" sheet="1" objects="1" scenarios="1"/>
  <customSheetViews>
    <customSheetView guid="{BBBDFB0D-0382-4063-96AC-44BAFDAB22E3}" showPageBreaks="1" view="pageBreakPreview">
      <selection activeCell="B37" sqref="B37"/>
      <pageMargins left="0.39370078740157483" right="0.39370078740157483" top="0.47244094488188981" bottom="0.43307086614173229" header="0.27559055118110237" footer="0.23622047244094491"/>
      <pageSetup paperSize="9" orientation="portrait" r:id="rId1"/>
      <headerFooter alignWithMargins="0"/>
    </customSheetView>
    <customSheetView guid="{26C65640-A639-4B39-AAA9-2BD3FD601805}">
      <selection activeCell="C14" sqref="C14:H14"/>
      <pageMargins left="0.39370078740157483" right="0.39370078740157483" top="0.47244094488188981" bottom="0.43307086614173229" header="0.27559055118110237" footer="0.23622047244094491"/>
      <pageSetup paperSize="9" orientation="portrait" r:id="rId2"/>
      <headerFooter alignWithMargins="0"/>
    </customSheetView>
    <customSheetView guid="{BE2505B5-6FB1-42D5-9653-BA06AE8B9806}" showPageBreaks="1" printArea="1">
      <selection activeCell="C14" sqref="C14:H14"/>
      <pageMargins left="0.39370078740157483" right="0.39370078740157483" top="0.47244094488188981" bottom="0.43307086614173229" header="0.27559055118110237" footer="0.23622047244094491"/>
      <pageSetup paperSize="9" orientation="portrait" r:id="rId3"/>
      <headerFooter alignWithMargins="0"/>
    </customSheetView>
  </customSheetViews>
  <mergeCells count="39">
    <mergeCell ref="C40:H40"/>
    <mergeCell ref="C27:H27"/>
    <mergeCell ref="C36:H36"/>
    <mergeCell ref="C37:H37"/>
    <mergeCell ref="C30:H30"/>
    <mergeCell ref="C31:H31"/>
    <mergeCell ref="C33:H33"/>
    <mergeCell ref="C39:H39"/>
    <mergeCell ref="C34:H34"/>
    <mergeCell ref="C35:H35"/>
    <mergeCell ref="C38:H38"/>
    <mergeCell ref="C32:H32"/>
    <mergeCell ref="C28:F28"/>
    <mergeCell ref="A1:H1"/>
    <mergeCell ref="C23:H23"/>
    <mergeCell ref="C21:H21"/>
    <mergeCell ref="C25:H25"/>
    <mergeCell ref="C22:H22"/>
    <mergeCell ref="C6:H6"/>
    <mergeCell ref="C10:H10"/>
    <mergeCell ref="C5:H5"/>
    <mergeCell ref="C9:H9"/>
    <mergeCell ref="C19:H19"/>
    <mergeCell ref="C16:H16"/>
    <mergeCell ref="C15:H15"/>
    <mergeCell ref="C11:H11"/>
    <mergeCell ref="C12:H12"/>
    <mergeCell ref="C13:H13"/>
    <mergeCell ref="C17:H17"/>
    <mergeCell ref="C7:H7"/>
    <mergeCell ref="C8:H8"/>
    <mergeCell ref="C29:F29"/>
    <mergeCell ref="G29:H29"/>
    <mergeCell ref="C20:H20"/>
    <mergeCell ref="C26:H26"/>
    <mergeCell ref="G28:H28"/>
    <mergeCell ref="C18:H18"/>
    <mergeCell ref="C14:H14"/>
    <mergeCell ref="C24:H24"/>
  </mergeCells>
  <phoneticPr fontId="0" type="noConversion"/>
  <pageMargins left="0.39370078740157483" right="0.39370078740157483" top="0.47244094488188981" bottom="0.43307086614173229" header="0.27559055118110237" footer="0.23622047244094491"/>
  <pageSetup paperSize="9" orientation="portrait" r:id="rId4"/>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8"/>
  <sheetViews>
    <sheetView zoomScaleNormal="100" workbookViewId="0">
      <selection activeCell="E3" sqref="E3"/>
    </sheetView>
  </sheetViews>
  <sheetFormatPr baseColWidth="10" defaultRowHeight="12.75" x14ac:dyDescent="0.2"/>
  <cols>
    <col min="1" max="1" width="2.7109375" style="800" customWidth="1"/>
    <col min="2" max="2" width="2.7109375" style="310" customWidth="1"/>
    <col min="3" max="3" width="21.7109375" style="310" customWidth="1"/>
    <col min="4" max="4" width="2.7109375" style="310" customWidth="1"/>
    <col min="5" max="5" width="15.7109375" style="310" customWidth="1"/>
    <col min="6" max="7" width="2.7109375" style="310" customWidth="1"/>
    <col min="8" max="8" width="20.7109375" style="310" customWidth="1"/>
    <col min="9" max="9" width="2.7109375" style="310" customWidth="1"/>
    <col min="10" max="10" width="15.7109375" style="310" customWidth="1"/>
    <col min="11" max="11" width="2.7109375" style="310" customWidth="1"/>
    <col min="12" max="23" width="11.42578125" style="310" hidden="1" customWidth="1"/>
    <col min="24" max="24" width="11.42578125" style="310" customWidth="1"/>
    <col min="25" max="16384" width="11.42578125" style="310"/>
  </cols>
  <sheetData>
    <row r="1" spans="1:26" s="82" customFormat="1" ht="24.95" customHeight="1" thickBot="1" x14ac:dyDescent="0.25">
      <c r="A1" s="379" t="str">
        <f>IF($E$3=""," ",(CONCATENATE(E3,", ",E6)))</f>
        <v xml:space="preserve"> </v>
      </c>
      <c r="E1" s="83"/>
      <c r="F1" s="84"/>
      <c r="H1" s="84"/>
      <c r="J1" s="85">
        <v>0</v>
      </c>
      <c r="L1" s="45" t="s">
        <v>378</v>
      </c>
      <c r="M1" s="45" t="s">
        <v>377</v>
      </c>
      <c r="N1" s="45" t="s">
        <v>31</v>
      </c>
      <c r="O1" s="45" t="s">
        <v>432</v>
      </c>
      <c r="P1" s="45" t="s">
        <v>384</v>
      </c>
      <c r="Q1" s="45" t="s">
        <v>36</v>
      </c>
      <c r="R1" s="45" t="s">
        <v>336</v>
      </c>
      <c r="S1" s="45" t="s">
        <v>290</v>
      </c>
      <c r="T1" s="519" t="s">
        <v>752</v>
      </c>
      <c r="U1" s="45" t="s">
        <v>43</v>
      </c>
      <c r="V1" s="45" t="s">
        <v>394</v>
      </c>
      <c r="W1" s="45" t="s">
        <v>750</v>
      </c>
      <c r="X1" s="45"/>
      <c r="Y1" s="45"/>
      <c r="Z1" s="45"/>
    </row>
    <row r="2" spans="1:26" s="82" customFormat="1" ht="20.100000000000001" customHeight="1" thickBot="1" x14ac:dyDescent="0.25">
      <c r="A2" s="380"/>
      <c r="B2" s="97"/>
      <c r="C2" s="127"/>
      <c r="D2" s="97"/>
      <c r="E2" s="520" t="s">
        <v>321</v>
      </c>
      <c r="F2" s="97"/>
      <c r="G2" s="97"/>
      <c r="H2" s="97"/>
      <c r="I2" s="97"/>
      <c r="J2" s="98"/>
      <c r="L2" s="521" t="s">
        <v>317</v>
      </c>
      <c r="M2" s="113" t="s">
        <v>397</v>
      </c>
      <c r="N2" s="114" t="s">
        <v>379</v>
      </c>
      <c r="O2" s="131" t="s">
        <v>391</v>
      </c>
      <c r="P2" s="115" t="s">
        <v>385</v>
      </c>
      <c r="Q2" s="116" t="s">
        <v>387</v>
      </c>
      <c r="R2" s="117" t="s">
        <v>388</v>
      </c>
      <c r="S2" s="115" t="s">
        <v>391</v>
      </c>
      <c r="T2" s="522" t="s">
        <v>753</v>
      </c>
      <c r="U2" s="119" t="s">
        <v>399</v>
      </c>
      <c r="V2" s="113" t="s">
        <v>400</v>
      </c>
      <c r="W2" s="523" t="s">
        <v>397</v>
      </c>
      <c r="X2" s="45"/>
      <c r="Y2" s="45"/>
      <c r="Z2" s="45"/>
    </row>
    <row r="3" spans="1:26" s="45" customFormat="1" ht="15" customHeight="1" x14ac:dyDescent="0.2">
      <c r="A3" s="381">
        <v>1</v>
      </c>
      <c r="B3" s="164" t="s">
        <v>814</v>
      </c>
      <c r="C3" s="156"/>
      <c r="D3" s="157"/>
      <c r="E3" s="158"/>
      <c r="F3" s="515"/>
      <c r="G3" s="516"/>
      <c r="H3" s="156"/>
      <c r="I3" s="900"/>
      <c r="J3" s="901"/>
      <c r="L3" s="521" t="s">
        <v>99</v>
      </c>
      <c r="M3" s="113" t="s">
        <v>391</v>
      </c>
      <c r="N3" s="114" t="s">
        <v>480</v>
      </c>
      <c r="O3" s="131" t="s">
        <v>433</v>
      </c>
      <c r="P3" s="115" t="s">
        <v>386</v>
      </c>
      <c r="Q3" s="116" t="s">
        <v>478</v>
      </c>
      <c r="R3" s="117" t="s">
        <v>389</v>
      </c>
      <c r="S3" s="115" t="s">
        <v>392</v>
      </c>
      <c r="T3" s="525" t="s">
        <v>754</v>
      </c>
      <c r="U3" s="119" t="s">
        <v>398</v>
      </c>
      <c r="V3" s="113" t="s">
        <v>401</v>
      </c>
      <c r="W3" s="523" t="s">
        <v>391</v>
      </c>
    </row>
    <row r="4" spans="1:26" s="45" customFormat="1" x14ac:dyDescent="0.2">
      <c r="A4" s="382">
        <v>2</v>
      </c>
      <c r="B4" s="103" t="s">
        <v>282</v>
      </c>
      <c r="C4" s="86"/>
      <c r="D4" s="90"/>
      <c r="E4" s="91"/>
      <c r="G4" s="517" t="s">
        <v>335</v>
      </c>
      <c r="H4" s="86"/>
      <c r="I4" s="90"/>
      <c r="J4" s="159"/>
      <c r="L4" s="521" t="s">
        <v>318</v>
      </c>
      <c r="N4" s="114" t="s">
        <v>481</v>
      </c>
      <c r="O4" s="131" t="s">
        <v>434</v>
      </c>
      <c r="Q4" s="116" t="s">
        <v>479</v>
      </c>
      <c r="R4" s="45" t="s">
        <v>483</v>
      </c>
      <c r="S4" s="115" t="s">
        <v>291</v>
      </c>
      <c r="T4" s="526" t="s">
        <v>755</v>
      </c>
      <c r="V4" s="113" t="s">
        <v>402</v>
      </c>
    </row>
    <row r="5" spans="1:26" s="45" customFormat="1" ht="12" x14ac:dyDescent="0.2">
      <c r="A5" s="382">
        <v>3</v>
      </c>
      <c r="B5" s="103" t="s">
        <v>319</v>
      </c>
      <c r="C5" s="86"/>
      <c r="D5" s="87"/>
      <c r="E5" s="92"/>
      <c r="G5" s="517" t="s">
        <v>815</v>
      </c>
      <c r="H5" s="86"/>
      <c r="I5" s="87"/>
      <c r="J5" s="160"/>
      <c r="L5" s="521" t="s">
        <v>67</v>
      </c>
      <c r="N5" s="114" t="s">
        <v>380</v>
      </c>
      <c r="R5" s="118" t="s">
        <v>484</v>
      </c>
      <c r="S5" s="115" t="s">
        <v>756</v>
      </c>
      <c r="T5" s="526"/>
      <c r="V5" s="113" t="s">
        <v>403</v>
      </c>
    </row>
    <row r="6" spans="1:26" s="45" customFormat="1" ht="13.5" customHeight="1" x14ac:dyDescent="0.2">
      <c r="A6" s="382">
        <v>4</v>
      </c>
      <c r="B6" s="103" t="s">
        <v>320</v>
      </c>
      <c r="C6" s="86"/>
      <c r="D6" s="89"/>
      <c r="E6" s="91"/>
      <c r="G6" s="517" t="s">
        <v>816</v>
      </c>
      <c r="H6" s="86"/>
      <c r="I6" s="89"/>
      <c r="J6" s="159"/>
      <c r="L6" s="524" t="s">
        <v>825</v>
      </c>
      <c r="M6" s="82"/>
      <c r="N6" s="114" t="s">
        <v>381</v>
      </c>
      <c r="O6" s="82"/>
      <c r="P6" s="82"/>
      <c r="Q6" s="82"/>
      <c r="R6" s="141" t="s">
        <v>485</v>
      </c>
      <c r="S6" s="82"/>
      <c r="U6" s="82"/>
      <c r="V6" s="122" t="s">
        <v>404</v>
      </c>
      <c r="W6" s="82"/>
      <c r="X6" s="82"/>
      <c r="Y6" s="82"/>
      <c r="Z6" s="82"/>
    </row>
    <row r="7" spans="1:26" s="45" customFormat="1" ht="13.5" customHeight="1" x14ac:dyDescent="0.2">
      <c r="A7" s="382">
        <v>5</v>
      </c>
      <c r="B7" s="104" t="s">
        <v>335</v>
      </c>
      <c r="C7" s="105"/>
      <c r="D7" s="106"/>
      <c r="E7" s="169"/>
      <c r="F7" s="51"/>
      <c r="G7" s="518"/>
      <c r="H7" s="105"/>
      <c r="I7" s="105"/>
      <c r="J7" s="899"/>
      <c r="L7" s="521" t="s">
        <v>826</v>
      </c>
      <c r="N7" s="121" t="s">
        <v>382</v>
      </c>
      <c r="R7" s="118" t="s">
        <v>486</v>
      </c>
      <c r="V7" s="113" t="s">
        <v>405</v>
      </c>
    </row>
    <row r="8" spans="1:26" s="45" customFormat="1" ht="9.9499999999999993" customHeight="1" x14ac:dyDescent="0.2">
      <c r="A8" s="382">
        <v>6</v>
      </c>
      <c r="J8" s="399"/>
      <c r="L8" s="521" t="s">
        <v>827</v>
      </c>
      <c r="N8" s="114" t="s">
        <v>383</v>
      </c>
    </row>
    <row r="9" spans="1:26" s="45" customFormat="1" ht="13.5" customHeight="1" x14ac:dyDescent="0.2">
      <c r="A9" s="382">
        <v>7</v>
      </c>
      <c r="B9" s="136" t="s">
        <v>376</v>
      </c>
      <c r="C9" s="133"/>
      <c r="D9" s="132"/>
      <c r="E9" s="132"/>
      <c r="F9" s="133"/>
      <c r="G9" s="527"/>
      <c r="H9" s="133"/>
      <c r="I9" s="133"/>
      <c r="J9" s="552"/>
      <c r="L9" s="521" t="s">
        <v>822</v>
      </c>
      <c r="N9" s="114" t="s">
        <v>87</v>
      </c>
    </row>
    <row r="10" spans="1:26" s="45" customFormat="1" ht="13.5" customHeight="1" x14ac:dyDescent="0.2">
      <c r="A10" s="382">
        <v>8</v>
      </c>
      <c r="B10" s="82" t="s">
        <v>798</v>
      </c>
      <c r="C10" s="82"/>
      <c r="D10" s="82"/>
      <c r="E10" s="332"/>
      <c r="G10" s="920" t="s">
        <v>799</v>
      </c>
      <c r="H10" s="921"/>
      <c r="I10" s="922"/>
      <c r="J10" s="797"/>
      <c r="L10" s="521" t="s">
        <v>823</v>
      </c>
      <c r="O10" s="82"/>
      <c r="P10" s="82"/>
      <c r="Q10" s="82"/>
      <c r="R10" s="82"/>
      <c r="S10" s="82"/>
      <c r="T10" s="82"/>
      <c r="U10" s="82"/>
      <c r="V10" s="82"/>
      <c r="W10" s="82"/>
      <c r="X10" s="82"/>
      <c r="Y10" s="82"/>
      <c r="Z10" s="82"/>
    </row>
    <row r="11" spans="1:26" s="45" customFormat="1" ht="13.5" customHeight="1" x14ac:dyDescent="0.2">
      <c r="A11" s="382">
        <v>9</v>
      </c>
      <c r="B11" s="911" t="s">
        <v>795</v>
      </c>
      <c r="C11" s="912"/>
      <c r="D11" s="913"/>
      <c r="E11" s="170"/>
      <c r="G11" s="923" t="s">
        <v>797</v>
      </c>
      <c r="H11" s="912"/>
      <c r="I11" s="913"/>
      <c r="J11" s="798"/>
      <c r="L11" s="524" t="s">
        <v>824</v>
      </c>
      <c r="M11" s="82"/>
    </row>
    <row r="12" spans="1:26" s="45" customFormat="1" ht="13.5" customHeight="1" x14ac:dyDescent="0.2">
      <c r="A12" s="382">
        <v>10</v>
      </c>
      <c r="B12" s="914" t="s">
        <v>796</v>
      </c>
      <c r="C12" s="915"/>
      <c r="D12" s="916"/>
      <c r="E12" s="171"/>
      <c r="F12" s="51"/>
      <c r="G12" s="924" t="s">
        <v>800</v>
      </c>
      <c r="H12" s="915"/>
      <c r="I12" s="916"/>
      <c r="J12" s="796"/>
      <c r="L12" s="521" t="s">
        <v>821</v>
      </c>
    </row>
    <row r="13" spans="1:26" s="45" customFormat="1" ht="9.9499999999999993" customHeight="1" x14ac:dyDescent="0.2">
      <c r="A13" s="382">
        <v>11</v>
      </c>
      <c r="B13" s="47"/>
      <c r="C13" s="46"/>
      <c r="D13" s="46"/>
      <c r="E13" s="46"/>
      <c r="F13" s="46"/>
      <c r="G13" s="46"/>
      <c r="H13" s="46"/>
      <c r="I13" s="46"/>
      <c r="J13" s="553"/>
      <c r="L13" s="521" t="s">
        <v>771</v>
      </c>
      <c r="N13" s="310"/>
      <c r="O13" s="310"/>
      <c r="P13" s="310"/>
      <c r="Q13" s="310"/>
      <c r="R13" s="310"/>
      <c r="S13" s="310"/>
      <c r="T13" s="310"/>
      <c r="U13" s="310"/>
      <c r="V13" s="310"/>
      <c r="W13" s="310"/>
      <c r="X13" s="310"/>
      <c r="Y13" s="310"/>
      <c r="Z13" s="310"/>
    </row>
    <row r="14" spans="1:26" s="45" customFormat="1" ht="13.5" customHeight="1" x14ac:dyDescent="0.2">
      <c r="A14" s="382">
        <v>12</v>
      </c>
      <c r="B14" s="124" t="s">
        <v>801</v>
      </c>
      <c r="C14" s="82"/>
      <c r="D14" s="120"/>
      <c r="E14" s="120"/>
      <c r="F14" s="82"/>
      <c r="G14" s="528"/>
      <c r="H14" s="82"/>
      <c r="I14" s="82"/>
      <c r="J14" s="554"/>
      <c r="L14" s="125"/>
      <c r="N14" s="310"/>
      <c r="O14" s="310"/>
      <c r="P14" s="310"/>
      <c r="Q14" s="310"/>
      <c r="R14" s="310"/>
      <c r="S14" s="310"/>
      <c r="T14" s="310"/>
      <c r="U14" s="310"/>
      <c r="V14" s="310"/>
      <c r="W14" s="310"/>
      <c r="X14" s="310"/>
      <c r="Y14" s="310"/>
      <c r="Z14" s="310"/>
    </row>
    <row r="15" spans="1:26" s="45" customFormat="1" ht="13.5" customHeight="1" x14ac:dyDescent="0.2">
      <c r="A15" s="382">
        <v>13</v>
      </c>
      <c r="B15" s="199" t="s">
        <v>817</v>
      </c>
      <c r="C15" s="133"/>
      <c r="D15" s="132"/>
      <c r="E15" s="555"/>
      <c r="F15" s="529"/>
      <c r="G15" s="199" t="s">
        <v>818</v>
      </c>
      <c r="H15" s="133"/>
      <c r="I15" s="132"/>
      <c r="J15" s="556"/>
      <c r="L15" s="125"/>
      <c r="N15" s="125"/>
      <c r="O15" s="125"/>
      <c r="P15" s="125"/>
      <c r="Q15" s="125"/>
      <c r="R15" s="125"/>
      <c r="S15" s="125"/>
      <c r="T15" s="125"/>
      <c r="U15" s="125"/>
      <c r="V15" s="125"/>
      <c r="W15" s="125"/>
      <c r="X15" s="125"/>
      <c r="Y15" s="125"/>
      <c r="Z15" s="125"/>
    </row>
    <row r="16" spans="1:26" s="45" customFormat="1" ht="13.5" customHeight="1" x14ac:dyDescent="0.2">
      <c r="A16" s="382">
        <v>14</v>
      </c>
      <c r="B16" s="166" t="s">
        <v>395</v>
      </c>
      <c r="C16" s="168"/>
      <c r="D16" s="197"/>
      <c r="E16" s="198"/>
      <c r="F16" s="530"/>
      <c r="G16" s="531" t="s">
        <v>395</v>
      </c>
      <c r="H16" s="168"/>
      <c r="I16" s="197"/>
      <c r="J16" s="200"/>
      <c r="L16" s="310"/>
      <c r="N16" s="310"/>
      <c r="O16" s="310"/>
      <c r="P16" s="310"/>
      <c r="Q16" s="310"/>
      <c r="R16" s="310"/>
      <c r="S16" s="310"/>
      <c r="T16" s="310"/>
      <c r="U16" s="310"/>
      <c r="V16" s="310"/>
      <c r="W16" s="310"/>
      <c r="X16" s="310"/>
      <c r="Y16" s="310"/>
      <c r="Z16" s="310"/>
    </row>
    <row r="17" spans="1:25" s="45" customFormat="1" ht="13.5" customHeight="1" x14ac:dyDescent="0.2">
      <c r="A17" s="382">
        <v>15</v>
      </c>
      <c r="B17" s="103" t="s">
        <v>604</v>
      </c>
      <c r="C17" s="86"/>
      <c r="D17" s="87"/>
      <c r="E17" s="172"/>
      <c r="F17" s="530"/>
      <c r="G17" s="517" t="s">
        <v>604</v>
      </c>
      <c r="H17" s="86"/>
      <c r="I17" s="87"/>
      <c r="J17" s="159"/>
    </row>
    <row r="18" spans="1:25" s="45" customFormat="1" ht="13.5" customHeight="1" x14ac:dyDescent="0.2">
      <c r="A18" s="382">
        <v>16</v>
      </c>
      <c r="B18" s="103" t="s">
        <v>43</v>
      </c>
      <c r="C18" s="86"/>
      <c r="D18" s="89"/>
      <c r="E18" s="142"/>
      <c r="F18" s="532"/>
      <c r="G18" s="517" t="s">
        <v>43</v>
      </c>
      <c r="H18" s="86"/>
      <c r="I18" s="89"/>
      <c r="J18" s="161"/>
    </row>
    <row r="19" spans="1:25" s="45" customFormat="1" ht="13.5" customHeight="1" x14ac:dyDescent="0.2">
      <c r="A19" s="382">
        <v>17</v>
      </c>
      <c r="B19" s="104" t="s">
        <v>605</v>
      </c>
      <c r="C19" s="105"/>
      <c r="D19" s="106"/>
      <c r="E19" s="173"/>
      <c r="F19" s="533"/>
      <c r="G19" s="518" t="s">
        <v>605</v>
      </c>
      <c r="H19" s="105"/>
      <c r="I19" s="106"/>
      <c r="J19" s="177"/>
    </row>
    <row r="20" spans="1:25" s="45" customFormat="1" ht="9.9499999999999993" customHeight="1" x14ac:dyDescent="0.2">
      <c r="A20" s="382">
        <v>18</v>
      </c>
      <c r="B20" s="182"/>
      <c r="C20" s="183"/>
      <c r="D20" s="183"/>
      <c r="E20" s="183"/>
      <c r="F20" s="183"/>
      <c r="G20" s="183"/>
      <c r="H20" s="183"/>
      <c r="I20" s="183"/>
      <c r="J20" s="514"/>
    </row>
    <row r="21" spans="1:25" s="45" customFormat="1" ht="13.5" customHeight="1" x14ac:dyDescent="0.2">
      <c r="A21" s="382">
        <v>19</v>
      </c>
      <c r="B21" s="107" t="s">
        <v>337</v>
      </c>
      <c r="C21" s="108"/>
      <c r="D21" s="109"/>
      <c r="E21" s="174"/>
      <c r="F21" s="534"/>
      <c r="G21" s="908" t="s">
        <v>426</v>
      </c>
      <c r="H21" s="909"/>
      <c r="I21" s="910"/>
      <c r="J21" s="263"/>
    </row>
    <row r="22" spans="1:25" s="45" customFormat="1" ht="13.5" customHeight="1" x14ac:dyDescent="0.2">
      <c r="A22" s="382">
        <v>20</v>
      </c>
      <c r="B22" s="794" t="s">
        <v>281</v>
      </c>
      <c r="C22" s="86"/>
      <c r="D22" s="87"/>
      <c r="E22" s="88"/>
      <c r="G22" s="908" t="s">
        <v>427</v>
      </c>
      <c r="H22" s="909"/>
      <c r="I22" s="910"/>
      <c r="J22" s="262"/>
    </row>
    <row r="23" spans="1:25" s="45" customFormat="1" ht="13.5" customHeight="1" x14ac:dyDescent="0.2">
      <c r="A23" s="382">
        <v>21</v>
      </c>
      <c r="B23" s="110" t="s">
        <v>283</v>
      </c>
      <c r="C23" s="93"/>
      <c r="D23" s="94"/>
      <c r="E23" s="96"/>
      <c r="G23" s="908" t="s">
        <v>428</v>
      </c>
      <c r="H23" s="909"/>
      <c r="I23" s="910"/>
      <c r="J23" s="453"/>
    </row>
    <row r="24" spans="1:25" s="45" customFormat="1" ht="13.5" customHeight="1" x14ac:dyDescent="0.2">
      <c r="A24" s="382">
        <v>22</v>
      </c>
      <c r="B24" s="104" t="s">
        <v>335</v>
      </c>
      <c r="C24" s="105"/>
      <c r="D24" s="106"/>
      <c r="E24" s="169"/>
      <c r="F24" s="51"/>
      <c r="G24" s="908" t="s">
        <v>429</v>
      </c>
      <c r="H24" s="909"/>
      <c r="I24" s="910"/>
      <c r="J24" s="454"/>
    </row>
    <row r="25" spans="1:25" s="45" customFormat="1" ht="9.9499999999999993" customHeight="1" x14ac:dyDescent="0.2">
      <c r="A25" s="382">
        <v>23</v>
      </c>
      <c r="B25" s="70"/>
      <c r="C25" s="184"/>
      <c r="D25" s="80"/>
      <c r="E25" s="80"/>
      <c r="H25" s="535"/>
      <c r="J25" s="399"/>
    </row>
    <row r="26" spans="1:25" s="45" customFormat="1" ht="13.5" customHeight="1" x14ac:dyDescent="0.2">
      <c r="A26" s="382">
        <v>24</v>
      </c>
      <c r="B26" s="107" t="s">
        <v>322</v>
      </c>
      <c r="C26" s="185"/>
      <c r="D26" s="112"/>
      <c r="E26" s="175"/>
      <c r="F26" s="536"/>
      <c r="G26" s="537" t="s">
        <v>336</v>
      </c>
      <c r="H26" s="538"/>
      <c r="I26" s="109"/>
      <c r="J26" s="178"/>
    </row>
    <row r="27" spans="1:25" s="45" customFormat="1" ht="13.5" customHeight="1" x14ac:dyDescent="0.2">
      <c r="A27" s="382">
        <v>25</v>
      </c>
      <c r="B27" s="103" t="s">
        <v>31</v>
      </c>
      <c r="C27" s="186"/>
      <c r="D27" s="87"/>
      <c r="E27" s="176"/>
      <c r="F27" s="539"/>
      <c r="G27" s="517" t="s">
        <v>482</v>
      </c>
      <c r="H27" s="86"/>
      <c r="I27" s="89"/>
      <c r="J27" s="179"/>
    </row>
    <row r="28" spans="1:25" s="82" customFormat="1" ht="12.75" customHeight="1" x14ac:dyDescent="0.2">
      <c r="A28" s="382">
        <v>26</v>
      </c>
      <c r="B28" s="103" t="s">
        <v>32</v>
      </c>
      <c r="C28" s="186"/>
      <c r="D28" s="87"/>
      <c r="E28" s="176"/>
      <c r="F28" s="539"/>
      <c r="G28" s="917" t="s">
        <v>594</v>
      </c>
      <c r="H28" s="918"/>
      <c r="I28" s="919"/>
      <c r="J28" s="323" t="s">
        <v>803</v>
      </c>
      <c r="L28" s="45"/>
      <c r="M28" s="45"/>
      <c r="N28" s="45"/>
      <c r="O28" s="45"/>
      <c r="P28" s="45"/>
      <c r="Q28" s="45"/>
      <c r="R28" s="45"/>
      <c r="S28" s="45"/>
      <c r="T28" s="45"/>
      <c r="U28" s="45"/>
      <c r="V28" s="45"/>
      <c r="W28" s="45"/>
      <c r="X28" s="45"/>
      <c r="Y28" s="45"/>
    </row>
    <row r="29" spans="1:25" s="45" customFormat="1" ht="13.5" customHeight="1" x14ac:dyDescent="0.2">
      <c r="A29" s="382">
        <v>27</v>
      </c>
      <c r="B29" s="134" t="s">
        <v>157</v>
      </c>
      <c r="C29" s="186" t="s">
        <v>431</v>
      </c>
      <c r="D29" s="87"/>
      <c r="E29" s="176"/>
      <c r="F29" s="539"/>
      <c r="G29" s="908" t="s">
        <v>313</v>
      </c>
      <c r="H29" s="909"/>
      <c r="I29" s="910"/>
      <c r="J29" s="180">
        <v>2017</v>
      </c>
    </row>
    <row r="30" spans="1:25" s="45" customFormat="1" ht="13.5" customHeight="1" x14ac:dyDescent="0.2">
      <c r="A30" s="382">
        <v>28</v>
      </c>
      <c r="B30" s="134" t="s">
        <v>157</v>
      </c>
      <c r="C30" s="186" t="s">
        <v>430</v>
      </c>
      <c r="D30" s="87"/>
      <c r="E30" s="176"/>
      <c r="F30" s="539"/>
      <c r="G30" s="908" t="s">
        <v>314</v>
      </c>
      <c r="H30" s="909"/>
      <c r="I30" s="910"/>
      <c r="J30" s="180">
        <v>2019</v>
      </c>
    </row>
    <row r="31" spans="1:25" s="82" customFormat="1" ht="12" x14ac:dyDescent="0.2">
      <c r="A31" s="382">
        <v>29</v>
      </c>
      <c r="B31" s="103" t="s">
        <v>35</v>
      </c>
      <c r="C31" s="186"/>
      <c r="D31" s="87"/>
      <c r="E31" s="176"/>
      <c r="F31" s="539"/>
      <c r="G31" s="908" t="s">
        <v>316</v>
      </c>
      <c r="H31" s="909"/>
      <c r="I31" s="910"/>
      <c r="J31" s="453"/>
      <c r="L31" s="45"/>
      <c r="M31" s="45"/>
      <c r="N31" s="45"/>
      <c r="O31" s="45"/>
      <c r="P31" s="45"/>
      <c r="Q31" s="45"/>
      <c r="R31" s="45"/>
      <c r="S31" s="45"/>
      <c r="T31" s="45"/>
      <c r="U31" s="45"/>
      <c r="V31" s="45"/>
      <c r="W31" s="45"/>
      <c r="X31" s="45"/>
      <c r="Y31" s="45"/>
    </row>
    <row r="32" spans="1:25" s="45" customFormat="1" ht="12" x14ac:dyDescent="0.2">
      <c r="A32" s="382">
        <v>30</v>
      </c>
      <c r="B32" s="103" t="s">
        <v>307</v>
      </c>
      <c r="C32" s="186"/>
      <c r="D32" s="87"/>
      <c r="E32" s="176"/>
      <c r="F32" s="539"/>
      <c r="G32" s="908" t="s">
        <v>315</v>
      </c>
      <c r="H32" s="909"/>
      <c r="I32" s="910"/>
      <c r="J32" s="453"/>
    </row>
    <row r="33" spans="1:25" s="45" customFormat="1" ht="12" x14ac:dyDescent="0.2">
      <c r="A33" s="382">
        <v>31</v>
      </c>
      <c r="B33" s="103" t="s">
        <v>36</v>
      </c>
      <c r="C33" s="186"/>
      <c r="D33" s="87"/>
      <c r="E33" s="176"/>
      <c r="F33" s="539"/>
      <c r="G33" s="540" t="s">
        <v>374</v>
      </c>
      <c r="H33" s="541"/>
      <c r="I33" s="89"/>
      <c r="J33" s="162"/>
    </row>
    <row r="34" spans="1:25" s="45" customFormat="1" ht="12" x14ac:dyDescent="0.2">
      <c r="A34" s="382">
        <v>32</v>
      </c>
      <c r="B34" s="134" t="s">
        <v>157</v>
      </c>
      <c r="C34" s="86" t="s">
        <v>37</v>
      </c>
      <c r="D34" s="87"/>
      <c r="E34" s="389"/>
      <c r="G34" s="540" t="s">
        <v>375</v>
      </c>
      <c r="H34" s="541"/>
      <c r="I34" s="89"/>
      <c r="J34" s="162"/>
    </row>
    <row r="35" spans="1:25" ht="9.9499999999999993" customHeight="1" x14ac:dyDescent="0.2">
      <c r="A35" s="382">
        <v>33</v>
      </c>
      <c r="B35" s="143"/>
      <c r="C35" s="46"/>
      <c r="D35" s="144"/>
      <c r="E35" s="511"/>
      <c r="F35" s="46"/>
      <c r="G35" s="46"/>
      <c r="H35" s="193"/>
      <c r="I35" s="46"/>
      <c r="J35" s="512"/>
      <c r="L35" s="45"/>
      <c r="M35" s="45"/>
      <c r="N35" s="45"/>
      <c r="O35" s="45"/>
      <c r="P35" s="45"/>
      <c r="Q35" s="45"/>
      <c r="R35" s="45"/>
      <c r="S35" s="45"/>
      <c r="T35" s="45"/>
      <c r="U35" s="45"/>
      <c r="V35" s="45"/>
      <c r="W35" s="45"/>
      <c r="X35" s="45"/>
      <c r="Y35" s="45"/>
    </row>
    <row r="36" spans="1:25" s="125" customFormat="1" x14ac:dyDescent="0.2">
      <c r="A36" s="382">
        <v>34</v>
      </c>
      <c r="B36" s="136" t="s">
        <v>758</v>
      </c>
      <c r="C36" s="187"/>
      <c r="D36" s="132"/>
      <c r="E36" s="132"/>
      <c r="F36" s="132"/>
      <c r="G36" s="132"/>
      <c r="H36" s="132"/>
      <c r="I36" s="133"/>
      <c r="J36" s="556"/>
      <c r="L36" s="45"/>
      <c r="M36" s="45"/>
      <c r="N36" s="45"/>
      <c r="O36" s="45"/>
      <c r="P36" s="45"/>
      <c r="Q36" s="45"/>
      <c r="R36" s="45"/>
      <c r="S36" s="45"/>
      <c r="T36" s="45"/>
      <c r="U36" s="45"/>
      <c r="V36" s="45"/>
      <c r="W36" s="45"/>
      <c r="X36" s="45"/>
      <c r="Y36" s="45"/>
    </row>
    <row r="37" spans="1:25" x14ac:dyDescent="0.2">
      <c r="A37" s="382">
        <v>35</v>
      </c>
      <c r="B37" s="107" t="s">
        <v>215</v>
      </c>
      <c r="C37" s="185"/>
      <c r="D37" s="112"/>
      <c r="E37" s="175"/>
      <c r="F37" s="542"/>
      <c r="G37" s="537" t="s">
        <v>41</v>
      </c>
      <c r="H37" s="543"/>
      <c r="I37" s="109"/>
      <c r="J37" s="181"/>
      <c r="L37" s="45"/>
      <c r="M37" s="45"/>
      <c r="N37" s="45"/>
      <c r="O37" s="45"/>
      <c r="P37" s="45"/>
      <c r="Q37" s="45"/>
      <c r="R37" s="45"/>
      <c r="S37" s="45"/>
      <c r="T37" s="45"/>
      <c r="U37" s="45"/>
      <c r="V37" s="45"/>
      <c r="W37" s="45"/>
      <c r="X37" s="45"/>
      <c r="Y37" s="45"/>
    </row>
    <row r="38" spans="1:25" x14ac:dyDescent="0.2">
      <c r="A38" s="382">
        <v>36</v>
      </c>
      <c r="B38" s="104" t="s">
        <v>40</v>
      </c>
      <c r="C38" s="188"/>
      <c r="D38" s="111"/>
      <c r="E38" s="175"/>
      <c r="F38" s="544"/>
      <c r="G38" s="545" t="s">
        <v>393</v>
      </c>
      <c r="H38" s="546"/>
      <c r="I38" s="106"/>
      <c r="J38" s="468"/>
      <c r="L38" s="45"/>
      <c r="M38" s="45"/>
      <c r="N38" s="45"/>
      <c r="O38" s="45"/>
      <c r="P38" s="45"/>
      <c r="Q38" s="45"/>
      <c r="R38" s="45"/>
      <c r="S38" s="45"/>
      <c r="T38" s="45"/>
      <c r="U38" s="45"/>
      <c r="V38" s="45"/>
      <c r="W38" s="45"/>
      <c r="X38" s="45"/>
      <c r="Y38" s="45"/>
    </row>
    <row r="39" spans="1:25" ht="9.9499999999999993" customHeight="1" x14ac:dyDescent="0.2">
      <c r="A39" s="382">
        <v>37</v>
      </c>
      <c r="B39" s="143"/>
      <c r="C39" s="46"/>
      <c r="D39" s="144"/>
      <c r="E39" s="557"/>
      <c r="F39" s="46"/>
      <c r="G39" s="46"/>
      <c r="H39" s="193"/>
      <c r="I39" s="46"/>
      <c r="J39" s="558"/>
      <c r="L39" s="45"/>
      <c r="M39" s="45"/>
      <c r="N39" s="45"/>
      <c r="O39" s="45"/>
      <c r="P39" s="45"/>
      <c r="Q39" s="45"/>
      <c r="R39" s="45"/>
      <c r="S39" s="45"/>
      <c r="T39" s="45"/>
      <c r="U39" s="45"/>
      <c r="V39" s="45"/>
      <c r="W39" s="45"/>
      <c r="X39" s="45"/>
      <c r="Y39" s="45"/>
    </row>
    <row r="40" spans="1:25" x14ac:dyDescent="0.2">
      <c r="A40" s="382">
        <v>38</v>
      </c>
      <c r="B40" s="136" t="s">
        <v>749</v>
      </c>
      <c r="C40" s="445"/>
      <c r="D40" s="445"/>
      <c r="E40" s="559"/>
      <c r="F40" s="445"/>
      <c r="G40" s="445"/>
      <c r="H40" s="445"/>
      <c r="I40" s="445"/>
      <c r="J40" s="558"/>
      <c r="L40" s="45"/>
      <c r="M40" s="45"/>
      <c r="N40" s="45"/>
      <c r="O40" s="45"/>
      <c r="P40" s="45"/>
      <c r="Q40" s="45"/>
      <c r="R40" s="45"/>
      <c r="S40" s="45"/>
      <c r="T40" s="45"/>
      <c r="U40" s="45"/>
      <c r="V40" s="45"/>
      <c r="W40" s="45"/>
      <c r="X40" s="45"/>
      <c r="Y40" s="45"/>
    </row>
    <row r="41" spans="1:25" x14ac:dyDescent="0.2">
      <c r="A41" s="382">
        <v>39</v>
      </c>
      <c r="B41" s="104" t="s">
        <v>752</v>
      </c>
      <c r="C41" s="446"/>
      <c r="D41" s="447"/>
      <c r="E41" s="448"/>
      <c r="F41" s="542"/>
      <c r="G41" s="536" t="s">
        <v>390</v>
      </c>
      <c r="H41" s="547"/>
      <c r="I41" s="548"/>
      <c r="J41" s="444"/>
      <c r="L41" s="45"/>
      <c r="M41" s="45"/>
      <c r="N41" s="45"/>
      <c r="O41" s="45"/>
      <c r="P41" s="45"/>
      <c r="Q41" s="45"/>
      <c r="R41" s="45"/>
      <c r="S41" s="45"/>
      <c r="T41" s="45"/>
      <c r="U41" s="45"/>
      <c r="V41" s="45"/>
      <c r="W41" s="45"/>
      <c r="X41" s="45"/>
      <c r="Y41" s="45"/>
    </row>
    <row r="42" spans="1:25" x14ac:dyDescent="0.2">
      <c r="A42" s="382">
        <v>40</v>
      </c>
      <c r="B42" s="104" t="s">
        <v>750</v>
      </c>
      <c r="C42" s="188"/>
      <c r="D42" s="111"/>
      <c r="E42" s="443"/>
      <c r="F42" s="549"/>
      <c r="G42" s="105"/>
      <c r="H42" s="550"/>
      <c r="I42" s="105"/>
      <c r="J42" s="560"/>
      <c r="L42" s="45"/>
      <c r="M42" s="45"/>
      <c r="N42" s="45"/>
      <c r="O42" s="45"/>
      <c r="P42" s="45"/>
      <c r="Q42" s="45"/>
      <c r="R42" s="45"/>
      <c r="S42" s="45"/>
      <c r="T42" s="45"/>
      <c r="U42" s="45"/>
      <c r="V42" s="45"/>
      <c r="W42" s="45"/>
      <c r="X42" s="45"/>
      <c r="Y42" s="45"/>
    </row>
    <row r="43" spans="1:25" ht="9.9499999999999993" customHeight="1" x14ac:dyDescent="0.2">
      <c r="A43" s="382">
        <v>41</v>
      </c>
      <c r="B43" s="143"/>
      <c r="C43" s="46"/>
      <c r="D43" s="144"/>
      <c r="E43" s="511"/>
      <c r="F43" s="46"/>
      <c r="G43" s="46"/>
      <c r="H43" s="193"/>
      <c r="I43" s="46"/>
      <c r="J43" s="512"/>
      <c r="L43" s="45"/>
      <c r="M43" s="45"/>
      <c r="N43" s="45"/>
      <c r="O43" s="45"/>
      <c r="P43" s="45"/>
      <c r="Q43" s="45"/>
      <c r="R43" s="45"/>
      <c r="S43" s="45"/>
      <c r="T43" s="45"/>
      <c r="U43" s="45"/>
      <c r="V43" s="45"/>
      <c r="W43" s="45"/>
      <c r="X43" s="45"/>
      <c r="Y43" s="45"/>
    </row>
    <row r="44" spans="1:25" x14ac:dyDescent="0.2">
      <c r="A44" s="382">
        <v>42</v>
      </c>
      <c r="B44" s="136" t="s">
        <v>271</v>
      </c>
      <c r="C44" s="190"/>
      <c r="D44" s="190"/>
      <c r="E44" s="194"/>
      <c r="F44" s="194"/>
      <c r="G44" s="194"/>
      <c r="H44" s="194"/>
      <c r="I44" s="194"/>
      <c r="J44" s="513"/>
      <c r="L44" s="45"/>
      <c r="M44" s="45"/>
      <c r="N44" s="45"/>
      <c r="O44" s="45"/>
      <c r="P44" s="45"/>
      <c r="Q44" s="45"/>
      <c r="R44" s="45"/>
      <c r="S44" s="45"/>
      <c r="T44" s="45"/>
      <c r="U44" s="45"/>
      <c r="V44" s="45"/>
      <c r="W44" s="45"/>
      <c r="X44" s="45"/>
      <c r="Y44" s="45"/>
    </row>
    <row r="45" spans="1:25" x14ac:dyDescent="0.2">
      <c r="A45" s="382">
        <v>43</v>
      </c>
      <c r="B45" s="191" t="s">
        <v>273</v>
      </c>
      <c r="C45" s="163"/>
      <c r="D45" s="163"/>
      <c r="E45" s="183"/>
      <c r="F45" s="183"/>
      <c r="G45" s="183"/>
      <c r="H45" s="183"/>
      <c r="I45" s="183"/>
      <c r="J45" s="514"/>
      <c r="L45" s="45"/>
      <c r="M45" s="45"/>
      <c r="N45" s="45"/>
      <c r="O45" s="45"/>
      <c r="P45" s="45"/>
      <c r="Q45" s="45"/>
      <c r="R45" s="45"/>
      <c r="S45" s="45"/>
      <c r="T45" s="45"/>
      <c r="U45" s="45"/>
      <c r="V45" s="45"/>
      <c r="W45" s="45"/>
      <c r="X45" s="45"/>
      <c r="Y45" s="45"/>
    </row>
    <row r="46" spans="1:25" x14ac:dyDescent="0.2">
      <c r="A46" s="382">
        <v>44</v>
      </c>
      <c r="B46" s="126" t="s">
        <v>183</v>
      </c>
      <c r="C46" s="2"/>
      <c r="D46" s="2"/>
      <c r="E46" s="189"/>
      <c r="F46" s="189"/>
      <c r="G46" s="189"/>
      <c r="H46" s="189"/>
      <c r="I46" s="189"/>
      <c r="J46" s="309"/>
      <c r="L46" s="45"/>
      <c r="M46" s="45"/>
      <c r="N46" s="45"/>
      <c r="O46" s="45"/>
      <c r="P46" s="45"/>
      <c r="Q46" s="45"/>
      <c r="R46" s="45"/>
      <c r="S46" s="45"/>
      <c r="T46" s="45"/>
      <c r="U46" s="45"/>
      <c r="V46" s="45"/>
      <c r="W46" s="45"/>
      <c r="X46" s="45"/>
      <c r="Y46" s="45"/>
    </row>
    <row r="47" spans="1:25" x14ac:dyDescent="0.2">
      <c r="A47" s="382">
        <v>45</v>
      </c>
      <c r="B47" s="192" t="s">
        <v>338</v>
      </c>
      <c r="C47" s="189"/>
      <c r="D47" s="2"/>
      <c r="E47" s="189"/>
      <c r="F47" s="189"/>
      <c r="G47" s="195" t="s">
        <v>439</v>
      </c>
      <c r="H47" s="189"/>
      <c r="I47" s="2"/>
      <c r="J47" s="309"/>
      <c r="L47" s="45"/>
      <c r="M47" s="45"/>
      <c r="N47" s="45"/>
      <c r="O47" s="45"/>
      <c r="P47" s="45"/>
      <c r="Q47" s="45"/>
      <c r="R47" s="45"/>
      <c r="S47" s="45"/>
      <c r="T47" s="45"/>
      <c r="U47" s="45"/>
      <c r="V47" s="45"/>
      <c r="W47" s="45"/>
      <c r="X47" s="45"/>
      <c r="Y47" s="45"/>
    </row>
    <row r="48" spans="1:25" x14ac:dyDescent="0.2">
      <c r="A48" s="382">
        <v>46</v>
      </c>
      <c r="B48" s="565" t="s">
        <v>157</v>
      </c>
      <c r="C48" s="2" t="s">
        <v>185</v>
      </c>
      <c r="D48" s="196"/>
      <c r="E48" s="189"/>
      <c r="F48" s="189"/>
      <c r="G48" s="551"/>
      <c r="H48" s="195" t="s">
        <v>407</v>
      </c>
      <c r="I48" s="189"/>
      <c r="J48" s="309"/>
      <c r="L48" s="45"/>
      <c r="M48" s="45"/>
      <c r="N48" s="45"/>
      <c r="O48" s="45"/>
      <c r="P48" s="45"/>
      <c r="Q48" s="45"/>
      <c r="R48" s="45"/>
      <c r="S48" s="45"/>
      <c r="T48" s="45"/>
      <c r="U48" s="45"/>
      <c r="V48" s="45"/>
      <c r="W48" s="45"/>
      <c r="X48" s="45"/>
      <c r="Y48" s="45"/>
    </row>
    <row r="49" spans="1:25" x14ac:dyDescent="0.2">
      <c r="A49" s="382">
        <v>47</v>
      </c>
      <c r="B49" s="565" t="s">
        <v>157</v>
      </c>
      <c r="C49" s="2" t="s">
        <v>772</v>
      </c>
      <c r="D49" s="196"/>
      <c r="E49" s="189"/>
      <c r="F49" s="189"/>
      <c r="G49" s="551" t="s">
        <v>157</v>
      </c>
      <c r="H49" s="2" t="s">
        <v>187</v>
      </c>
      <c r="I49" s="196"/>
      <c r="J49" s="309"/>
      <c r="L49" s="45"/>
      <c r="M49" s="45"/>
      <c r="N49" s="45"/>
      <c r="O49" s="45"/>
      <c r="P49" s="45"/>
      <c r="Q49" s="45"/>
      <c r="R49" s="45"/>
      <c r="S49" s="45"/>
      <c r="T49" s="45"/>
      <c r="U49" s="45"/>
      <c r="V49" s="45"/>
      <c r="W49" s="45"/>
      <c r="X49" s="45"/>
      <c r="Y49" s="45"/>
    </row>
    <row r="50" spans="1:25" x14ac:dyDescent="0.2">
      <c r="A50" s="382">
        <v>48</v>
      </c>
      <c r="B50" s="565" t="s">
        <v>157</v>
      </c>
      <c r="C50" s="2" t="s">
        <v>179</v>
      </c>
      <c r="D50" s="196"/>
      <c r="E50" s="189"/>
      <c r="F50" s="189"/>
      <c r="G50" s="551" t="s">
        <v>157</v>
      </c>
      <c r="H50" s="2" t="s">
        <v>188</v>
      </c>
      <c r="I50" s="196"/>
      <c r="J50" s="309"/>
      <c r="L50" s="45"/>
      <c r="M50" s="45"/>
      <c r="N50" s="45"/>
      <c r="O50" s="45"/>
      <c r="P50" s="45"/>
      <c r="Q50" s="45"/>
      <c r="R50" s="45"/>
      <c r="S50" s="45"/>
      <c r="T50" s="45"/>
      <c r="U50" s="45"/>
      <c r="V50" s="45"/>
      <c r="W50" s="45"/>
      <c r="X50" s="45"/>
      <c r="Y50" s="45"/>
    </row>
    <row r="51" spans="1:25" x14ac:dyDescent="0.2">
      <c r="A51" s="382">
        <v>49</v>
      </c>
      <c r="B51" s="565" t="s">
        <v>157</v>
      </c>
      <c r="C51" s="2" t="s">
        <v>513</v>
      </c>
      <c r="D51" s="196"/>
      <c r="E51" s="189"/>
      <c r="F51" s="189"/>
      <c r="G51" s="551" t="s">
        <v>157</v>
      </c>
      <c r="H51" s="2" t="s">
        <v>189</v>
      </c>
      <c r="I51" s="196"/>
      <c r="J51" s="309"/>
      <c r="L51" s="45"/>
      <c r="M51" s="45"/>
      <c r="N51" s="45"/>
      <c r="O51" s="45"/>
      <c r="P51" s="45"/>
      <c r="Q51" s="45"/>
      <c r="R51" s="45"/>
      <c r="S51" s="45"/>
      <c r="T51" s="45"/>
      <c r="U51" s="45"/>
      <c r="V51" s="45"/>
      <c r="W51" s="45"/>
      <c r="X51" s="45"/>
      <c r="Y51" s="45"/>
    </row>
    <row r="52" spans="1:25" x14ac:dyDescent="0.2">
      <c r="A52" s="382">
        <v>50</v>
      </c>
      <c r="B52" s="182"/>
      <c r="C52" s="189"/>
      <c r="D52" s="189"/>
      <c r="E52" s="189"/>
      <c r="F52" s="189"/>
      <c r="G52" s="551" t="s">
        <v>157</v>
      </c>
      <c r="H52" s="2" t="s">
        <v>190</v>
      </c>
      <c r="I52" s="196"/>
      <c r="J52" s="309"/>
      <c r="L52" s="45"/>
      <c r="M52" s="45"/>
      <c r="N52" s="45"/>
      <c r="O52" s="45"/>
      <c r="P52" s="45"/>
      <c r="Q52" s="45"/>
      <c r="R52" s="45"/>
      <c r="S52" s="45"/>
      <c r="T52" s="45"/>
      <c r="U52" s="45"/>
      <c r="V52" s="45"/>
      <c r="W52" s="45"/>
      <c r="X52" s="45"/>
      <c r="Y52" s="45"/>
    </row>
    <row r="53" spans="1:25" x14ac:dyDescent="0.2">
      <c r="A53" s="382">
        <v>51</v>
      </c>
      <c r="B53" s="192" t="s">
        <v>440</v>
      </c>
      <c r="C53" s="189"/>
      <c r="D53" s="189"/>
      <c r="E53" s="189"/>
      <c r="F53" s="189"/>
      <c r="G53" s="551" t="s">
        <v>157</v>
      </c>
      <c r="H53" s="2" t="s">
        <v>339</v>
      </c>
      <c r="I53" s="196"/>
      <c r="J53" s="309"/>
      <c r="L53" s="45"/>
      <c r="M53" s="45"/>
      <c r="N53" s="45"/>
      <c r="O53" s="45"/>
      <c r="P53" s="45"/>
      <c r="Q53" s="45"/>
      <c r="R53" s="45"/>
      <c r="S53" s="45"/>
      <c r="T53" s="45"/>
      <c r="U53" s="45"/>
      <c r="V53" s="45"/>
      <c r="W53" s="45"/>
      <c r="X53" s="45"/>
      <c r="Y53" s="45"/>
    </row>
    <row r="54" spans="1:25" x14ac:dyDescent="0.2">
      <c r="A54" s="382">
        <v>52</v>
      </c>
      <c r="B54" s="565" t="s">
        <v>157</v>
      </c>
      <c r="C54" s="2" t="s">
        <v>751</v>
      </c>
      <c r="D54" s="196"/>
      <c r="E54" s="189"/>
      <c r="F54" s="189"/>
      <c r="G54" s="551" t="s">
        <v>157</v>
      </c>
      <c r="H54" s="2" t="s">
        <v>192</v>
      </c>
      <c r="I54" s="196"/>
      <c r="J54" s="309"/>
      <c r="L54" s="45"/>
      <c r="M54" s="45"/>
      <c r="N54" s="45"/>
      <c r="O54" s="45"/>
      <c r="P54" s="45"/>
      <c r="Q54" s="45"/>
      <c r="R54" s="45"/>
      <c r="S54" s="45"/>
      <c r="T54" s="45"/>
      <c r="U54" s="45"/>
      <c r="V54" s="45"/>
      <c r="W54" s="45"/>
      <c r="X54" s="45"/>
      <c r="Y54" s="45"/>
    </row>
    <row r="55" spans="1:25" x14ac:dyDescent="0.2">
      <c r="A55" s="382">
        <v>53</v>
      </c>
      <c r="B55" s="565" t="s">
        <v>157</v>
      </c>
      <c r="C55" s="2" t="s">
        <v>259</v>
      </c>
      <c r="D55" s="196"/>
      <c r="E55" s="189"/>
      <c r="F55" s="189"/>
      <c r="G55" s="189"/>
      <c r="H55" s="189"/>
      <c r="I55" s="564"/>
      <c r="J55" s="309"/>
      <c r="L55" s="45"/>
      <c r="M55" s="45"/>
      <c r="N55" s="45"/>
      <c r="O55" s="45"/>
      <c r="P55" s="45"/>
      <c r="Q55" s="45"/>
      <c r="R55" s="45"/>
      <c r="S55" s="45"/>
      <c r="T55" s="45"/>
      <c r="U55" s="45"/>
      <c r="V55" s="45"/>
      <c r="W55" s="45"/>
      <c r="X55" s="45"/>
      <c r="Y55" s="45"/>
    </row>
    <row r="56" spans="1:25" x14ac:dyDescent="0.2">
      <c r="A56" s="382">
        <v>54</v>
      </c>
      <c r="B56" s="565" t="s">
        <v>157</v>
      </c>
      <c r="C56" s="2" t="s">
        <v>260</v>
      </c>
      <c r="D56" s="196"/>
      <c r="E56" s="189"/>
      <c r="F56" s="189"/>
      <c r="G56" s="195" t="s">
        <v>289</v>
      </c>
      <c r="H56" s="189"/>
      <c r="I56" s="196"/>
      <c r="J56" s="309"/>
      <c r="L56" s="45"/>
      <c r="M56" s="45"/>
      <c r="N56" s="45"/>
      <c r="O56" s="45"/>
      <c r="P56" s="45"/>
      <c r="Q56" s="45"/>
      <c r="R56" s="45"/>
      <c r="S56" s="45"/>
      <c r="T56" s="45"/>
      <c r="U56" s="45"/>
      <c r="V56" s="45"/>
      <c r="W56" s="45"/>
      <c r="X56" s="45"/>
      <c r="Y56" s="45"/>
    </row>
    <row r="57" spans="1:25" x14ac:dyDescent="0.2">
      <c r="A57" s="382">
        <v>55</v>
      </c>
      <c r="B57" s="565" t="s">
        <v>157</v>
      </c>
      <c r="C57" s="2" t="s">
        <v>630</v>
      </c>
      <c r="D57" s="196"/>
      <c r="E57" s="189"/>
      <c r="F57" s="189"/>
      <c r="G57" s="195" t="s">
        <v>442</v>
      </c>
      <c r="H57" s="189"/>
      <c r="I57" s="196"/>
      <c r="J57" s="309"/>
    </row>
    <row r="58" spans="1:25" ht="9.9499999999999993" customHeight="1" thickBot="1" x14ac:dyDescent="0.25">
      <c r="A58" s="566">
        <v>56</v>
      </c>
      <c r="B58" s="567"/>
      <c r="C58" s="568"/>
      <c r="D58" s="568"/>
      <c r="E58" s="561"/>
      <c r="F58" s="561"/>
      <c r="G58" s="562"/>
      <c r="H58" s="561"/>
      <c r="I58" s="561"/>
      <c r="J58" s="563"/>
    </row>
  </sheetData>
  <sheetProtection password="DF15" sheet="1" objects="1" scenarios="1"/>
  <customSheetViews>
    <customSheetView guid="{BBBDFB0D-0382-4063-96AC-44BAFDAB22E3}" showGridLines="0" topLeftCell="A13">
      <selection activeCell="J31" sqref="J31"/>
      <pageMargins left="0.59055118110236227" right="0.59055118110236227" top="0.51181102362204722" bottom="0.59055118110236227" header="0.27559055118110237" footer="0.23622047244094491"/>
      <printOptions horizontalCentered="1"/>
      <pageSetup paperSize="9" orientation="portrait" r:id="rId1"/>
      <headerFooter alignWithMargins="0">
        <oddHeader xml:space="preserve">&amp;C&amp;"Arial,Fett"&amp;11Investitionskonzept&amp;"Arial,Standard"&amp;10
</oddHeader>
      </headerFooter>
    </customSheetView>
    <customSheetView guid="{26C65640-A639-4B39-AAA9-2BD3FD601805}" showPageBreaks="1" printArea="1" view="pageLayout">
      <selection activeCell="AB13" sqref="AB13"/>
      <pageMargins left="0.59055118110236227" right="0.59055118110236227" top="0.51181102362204722" bottom="0.59055118110236227" header="0.27559055118110237" footer="0.23622047244094491"/>
      <printOptions horizontalCentered="1"/>
      <pageSetup paperSize="9" orientation="portrait" r:id="rId2"/>
      <headerFooter alignWithMargins="0">
        <oddHeader xml:space="preserve">&amp;C&amp;"Arial,Fett"&amp;11Investitionskonzept&amp;"Arial,Standard"&amp;10
</oddHeader>
      </headerFooter>
    </customSheetView>
    <customSheetView guid="{BE2505B5-6FB1-42D5-9653-BA06AE8B9806}" showPageBreaks="1" printArea="1" topLeftCell="A14">
      <selection activeCell="J1" sqref="A1:J58"/>
      <pageMargins left="0.59055118110236227" right="0.59055118110236227" top="0.51181102362204722" bottom="0.59055118110236227" header="0.27559055118110237" footer="0.23622047244094491"/>
      <printOptions horizontalCentered="1"/>
      <pageSetup paperSize="9" orientation="portrait" r:id="rId3"/>
      <headerFooter alignWithMargins="0">
        <oddHeader xml:space="preserve">&amp;C&amp;"Arial,Fett"&amp;11Investitionskonzept&amp;"Arial,Standard"&amp;10
</oddHeader>
      </headerFooter>
    </customSheetView>
  </customSheetViews>
  <mergeCells count="14">
    <mergeCell ref="G10:I10"/>
    <mergeCell ref="G11:I11"/>
    <mergeCell ref="G12:I12"/>
    <mergeCell ref="G29:I29"/>
    <mergeCell ref="G30:I30"/>
    <mergeCell ref="G31:I31"/>
    <mergeCell ref="G32:I32"/>
    <mergeCell ref="B11:D11"/>
    <mergeCell ref="B12:D12"/>
    <mergeCell ref="G24:I24"/>
    <mergeCell ref="G23:I23"/>
    <mergeCell ref="G22:I22"/>
    <mergeCell ref="G21:I21"/>
    <mergeCell ref="G28:I28"/>
  </mergeCells>
  <phoneticPr fontId="0" type="noConversion"/>
  <dataValidations count="26">
    <dataValidation type="whole" allowBlank="1" showInputMessage="1" showErrorMessage="1" sqref="E5 J5">
      <formula1>0</formula1>
      <formula2>100000</formula2>
    </dataValidation>
    <dataValidation type="date" allowBlank="1" showInputMessage="1" showErrorMessage="1" sqref="J21:J24">
      <formula1>36526</formula1>
      <formula2>43831</formula2>
    </dataValidation>
    <dataValidation type="whole" allowBlank="1" showInputMessage="1" showErrorMessage="1" sqref="E43 E30 E16 E34:E35 J16 E39 JA39 SW39 ACS39 AMO39 AWK39 BGG39 BQC39 BZY39 CJU39 CTQ39 DDM39 DNI39 DXE39 EHA39 EQW39 FAS39 FKO39 FUK39 GEG39 GOC39 GXY39 HHU39 HRQ39 IBM39 ILI39 IVE39 JFA39 JOW39 JYS39 KIO39 KSK39 LCG39 LMC39 LVY39 MFU39 MPQ39 MZM39 NJI39 NTE39 ODA39 OMW39 OWS39 PGO39 PQK39 QAG39 QKC39 QTY39 RDU39 RNQ39 RXM39 SHI39 SRE39 TBA39 TKW39 TUS39 UEO39 UOK39 UYG39 VIC39 VRY39 WBU39 WLQ39 WVM39">
      <formula1>1900</formula1>
      <formula2>2050</formula2>
    </dataValidation>
    <dataValidation type="list" allowBlank="1" showInputMessage="1" showErrorMessage="1" sqref="E26">
      <formula1>$M$2:$M$3</formula1>
    </dataValidation>
    <dataValidation type="list" allowBlank="1" showInputMessage="1" showErrorMessage="1" sqref="E31">
      <formula1>$P$2:$P$3</formula1>
    </dataValidation>
    <dataValidation type="list" allowBlank="1" showInputMessage="1" showErrorMessage="1" sqref="E33">
      <formula1>$Q$2:$Q$4</formula1>
    </dataValidation>
    <dataValidation type="list" allowBlank="1" showInputMessage="1" showErrorMessage="1" sqref="J26">
      <formula1>$R$2:$R$3</formula1>
    </dataValidation>
    <dataValidation type="list" allowBlank="1" showInputMessage="1" showErrorMessage="1" sqref="E19 J19">
      <formula1>$V$2:$V$7</formula1>
    </dataValidation>
    <dataValidation type="list" allowBlank="1" showInputMessage="1" showErrorMessage="1" sqref="E18 J18">
      <formula1>$U$2:$U$3</formula1>
    </dataValidation>
    <dataValidation type="list" allowBlank="1" showInputMessage="1" showErrorMessage="1" sqref="E28">
      <formula1>$O$2:$O$4</formula1>
    </dataValidation>
    <dataValidation type="whole" allowBlank="1" showInputMessage="1" showErrorMessage="1" sqref="E29 E11">
      <formula1>0</formula1>
      <formula2>999999</formula2>
    </dataValidation>
    <dataValidation type="list" allowBlank="1" showInputMessage="1" showErrorMessage="1" sqref="J27">
      <formula1>$R$5:$R$7</formula1>
    </dataValidation>
    <dataValidation type="whole" allowBlank="1" showInputMessage="1" showErrorMessage="1" sqref="J42:J43 J33:J35 G40:I40 JC40:JE40 SY40:TA40 ACU40:ACW40 AMQ40:AMS40 AWM40:AWO40 BGI40:BGK40 BQE40:BQG40 CAA40:CAC40 CJW40:CJY40 CTS40:CTU40 DDO40:DDQ40 DNK40:DNM40 DXG40:DXI40 EHC40:EHE40 EQY40:ERA40 FAU40:FAW40 FKQ40:FKS40 FUM40:FUO40 GEI40:GEK40 GOE40:GOG40 GYA40:GYC40 HHW40:HHY40 HRS40:HRU40 IBO40:IBQ40 ILK40:ILM40 IVG40:IVI40 JFC40:JFE40 JOY40:JPA40 JYU40:JYW40 KIQ40:KIS40 KSM40:KSO40 LCI40:LCK40 LME40:LMG40 LWA40:LWC40 MFW40:MFY40 MPS40:MPU40 MZO40:MZQ40 NJK40:NJM40 NTG40:NTI40 ODC40:ODE40 OMY40:ONA40 OWU40:OWW40 PGQ40:PGS40 PQM40:PQO40 QAI40:QAK40 QKE40:QKG40 QUA40:QUC40 RDW40:RDY40 RNS40:RNU40 RXO40:RXQ40 SHK40:SHM40 SRG40:SRI40 TBC40:TBE40 TKY40:TLA40 TUU40:TUW40 UEQ40:UES40 UOM40:UOO40 UYI40:UYK40 VIE40:VIG40 VSA40:VSC40 WBW40:WBY40 WLS40:WLU40 WVO40:WVQ40 J39:J40 JF39:JF40 TB39:TB40 ACX39:ACX40 AMT39:AMT40 AWP39:AWP40 BGL39:BGL40 BQH39:BQH40 CAD39:CAD40 CJZ39:CJZ40 CTV39:CTV40 DDR39:DDR40 DNN39:DNN40 DXJ39:DXJ40 EHF39:EHF40 ERB39:ERB40 FAX39:FAX40 FKT39:FKT40 FUP39:FUP40 GEL39:GEL40 GOH39:GOH40 GYD39:GYD40 HHZ39:HHZ40 HRV39:HRV40 IBR39:IBR40 ILN39:ILN40 IVJ39:IVJ40 JFF39:JFF40 JPB39:JPB40 JYX39:JYX40 KIT39:KIT40 KSP39:KSP40 LCL39:LCL40 LMH39:LMH40 LWD39:LWD40 MFZ39:MFZ40 MPV39:MPV40 MZR39:MZR40 NJN39:NJN40 NTJ39:NTJ40 ODF39:ODF40 ONB39:ONB40 OWX39:OWX40 PGT39:PGT40 PQP39:PQP40 QAL39:QAL40 QKH39:QKH40 QUD39:QUD40 RDZ39:RDZ40 RNV39:RNV40 RXR39:RXR40 SHN39:SHN40 SRJ39:SRJ40 TBF39:TBF40 TLB39:TLB40 TUX39:TUX40 UET39:UET40 UOP39:UOP40 UYL39:UYL40 VIH39:VIH40 VSD39:VSD40 WBZ39:WBZ40 WLV39:WLV40 WVR39:WVR40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C40:D42 IY40:IZ42 SU40:SV42 ACQ40:ACR42 AMM40:AMN42 AWI40:AWJ42 BGE40:BGF42 BQA40:BQB42 BZW40:BZX42 CJS40:CJT42 CTO40:CTP42 DDK40:DDL42 DNG40:DNH42 DXC40:DXD42 EGY40:EGZ42 EQU40:EQV42 FAQ40:FAR42 FKM40:FKN42 FUI40:FUJ42 GEE40:GEF42 GOA40:GOB42 GXW40:GXX42 HHS40:HHT42 HRO40:HRP42 IBK40:IBL42 ILG40:ILH42 IVC40:IVD42 JEY40:JEZ42 JOU40:JOV42 JYQ40:JYR42 KIM40:KIN42 KSI40:KSJ42 LCE40:LCF42 LMA40:LMB42 LVW40:LVX42 MFS40:MFT42 MPO40:MPP42 MZK40:MZL42 NJG40:NJH42 NTC40:NTD42 OCY40:OCZ42 OMU40:OMV42 OWQ40:OWR42 PGM40:PGN42 PQI40:PQJ42 QAE40:QAF42 QKA40:QKB42 QTW40:QTX42 RDS40:RDT42 RNO40:RNP42 RXK40:RXL42 SHG40:SHH42 SRC40:SRD42 TAY40:TAZ42 TKU40:TKV42 TUQ40:TUR42 UEM40:UEN42 UOI40:UOJ42 UYE40:UYF42 VIA40:VIB42 VRW40:VRX42 WBS40:WBT42 WLO40:WLP42 WVK40:WVL42 F40:F42 JB40:JB42 SX40:SX42 ACT40:ACT42 AMP40:AMP42 AWL40:AWL42 BGH40:BGH42 BQD40:BQD42 BZZ40:BZZ42 CJV40:CJV42 CTR40:CTR42 DDN40:DDN42 DNJ40:DNJ42 DXF40:DXF42 EHB40:EHB42 EQX40:EQX42 FAT40:FAT42 FKP40:FKP42 FUL40:FUL42 GEH40:GEH42 GOD40:GOD42 GXZ40:GXZ42 HHV40:HHV42 HRR40:HRR42 IBN40:IBN42 ILJ40:ILJ42 IVF40:IVF42 JFB40:JFB42 JOX40:JOX42 JYT40:JYT42 KIP40:KIP42 KSL40:KSL42 LCH40:LCH42 LMD40:LMD42 LVZ40:LVZ42 MFV40:MFV42 MPR40:MPR42 MZN40:MZN42 NJJ40:NJJ42 NTF40:NTF42 ODB40:ODB42 OMX40:OMX42 OWT40:OWT42 PGP40:PGP42 PQL40:PQL42 QAH40:QAH42 QKD40:QKD42 QTZ40:QTZ42 RDV40:RDV42 RNR40:RNR42 RXN40:RXN42 SHJ40:SHJ42 SRF40:SRF42 TBB40:TBB42 TKX40:TKX42 TUT40:TUT42 UEP40:UEP42 UOL40:UOL42 UYH40:UYH42 VID40:VID42 VRZ40:VRZ42 WBV40:WBV42 WLR40:WLR42 WVN40:WVN42 E40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formula1>0</formula1>
      <formula2>100</formula2>
    </dataValidation>
    <dataValidation type="whole" allowBlank="1" showInputMessage="1" showErrorMessage="1" sqref="D48:D51 D54:D57 I49:I54 I56:I57">
      <formula1>0</formula1>
      <formula2>5</formula2>
    </dataValidation>
    <dataValidation type="whole" allowBlank="1" showInputMessage="1" showErrorMessage="1" sqref="J29:J30">
      <formula1>2000</formula1>
      <formula2>2050</formula2>
    </dataValidation>
    <dataValidation type="whole" allowBlank="1" showInputMessage="1" showErrorMessage="1" sqref="E17 J17">
      <formula1>1</formula1>
      <formula2>100</formula2>
    </dataValidation>
    <dataValidation type="whole" allowBlank="1" showInputMessage="1" showErrorMessage="1" sqref="E12">
      <formula1>0</formula1>
      <formula2>99999999</formula2>
    </dataValidation>
    <dataValidation type="whole" allowBlank="1" showInputMessage="1" showErrorMessage="1" sqref="E10">
      <formula1>0</formula1>
      <formula2>99999999999</formula2>
    </dataValidation>
    <dataValidation type="list" allowBlank="1" showInputMessage="1" showErrorMessage="1" sqref="E27">
      <formula1>$N$2:$N$9</formula1>
    </dataValidation>
    <dataValidation type="list" allowBlank="1" showInputMessage="1" showErrorMessage="1" sqref="WVR41 JF41 TB41 ACX41 AMT41 AWP41 BGL41 BQH41 CAD41 CJZ41 CTV41 DDR41 DNN41 DXJ41 EHF41 ERB41 FAX41 FKT41 FUP41 GEL41 GOH41 GYD41 HHZ41 HRV41 IBR41 ILN41 IVJ41 JFF41 JPB41 JYX41 KIT41 KSP41 LCL41 LMH41 LWD41 MFZ41 MPV41 MZR41 NJN41 NTJ41 ODF41 ONB41 OWX41 PGT41 PQP41 QAL41 QKH41 QUD41 RDZ41 RNV41 RXR41 SHN41 SRJ41 TBF41 TLB41 TUX41 UET41 UOP41 UYL41 VIH41 VSD41 WBZ41 WLV41">
      <formula1>$P$7:$P$10</formula1>
    </dataValidation>
    <dataValidation type="list" allowBlank="1" showInputMessage="1" showErrorMessage="1" sqref="WVM42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formula1>$Q$15:$Q$16</formula1>
    </dataValidation>
    <dataValidation type="list" allowBlank="1" showInputMessage="1" showErrorMessage="1" sqref="E42">
      <formula1>$W$2:$W$3</formula1>
    </dataValidation>
    <dataValidation type="list" allowBlank="1" showInputMessage="1" showErrorMessage="1" sqref="J41">
      <formula1>$S$2:$S$5</formula1>
    </dataValidation>
    <dataValidation type="list" allowBlank="1" showInputMessage="1" showErrorMessage="1" sqref="WVM41 WLQ41 WBU41 VRY41 VIC41 UYG41 UOK41 UEO41 TUS41 TKW41 TBA41 SRE41 SHI41 RXM41 RNQ41 RDU41 QTY41 QKC41 QAG41 PQK41 PGO41 OWS41 OMW41 ODA41 NTE41 NJI41 MZM41 MPQ41 MFU41 LVY41 LMC41 LCG41 KSK41 KIO41 JYS41 JOW41 JFA41 IVE41 ILI41 IBM41 HRQ41 HHU41 GXY41 GOC41 GEG41 FUK41 FKO41 FAS41 EQW41 EHA41 DXE41 DNI41 DDM41 CTQ41 CJU41 BZY41 BQC41 BGG41 AWK41 AMO41 ACS41 SW41 JA41">
      <formula1>$T$2:$T$3</formula1>
    </dataValidation>
    <dataValidation type="list" allowBlank="1" showInputMessage="1" showErrorMessage="1" sqref="E41">
      <formula1>$T$2:$T$4</formula1>
    </dataValidation>
    <dataValidation type="list" allowBlank="1" showInputMessage="1" showErrorMessage="1" sqref="E32">
      <formula1>$L$2:$L$13</formula1>
    </dataValidation>
  </dataValidations>
  <printOptions horizontalCentered="1"/>
  <pageMargins left="0.59055118110236227" right="0.59055118110236227" top="0.51181102362204722" bottom="0.59055118110236227" header="0.27559055118110237" footer="0.23622047244094491"/>
  <pageSetup paperSize="9" orientation="portrait" r:id="rId4"/>
  <headerFooter alignWithMargins="0">
    <oddHeader xml:space="preserve">&amp;C&amp;"Arial,Fett"&amp;11Investitionskonzept&amp;"Arial,Standard"&amp;10
</oddHeader>
  </headerFooter>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workbookViewId="0">
      <selection activeCell="I52" sqref="I52"/>
    </sheetView>
  </sheetViews>
  <sheetFormatPr baseColWidth="10" defaultRowHeight="12" x14ac:dyDescent="0.2"/>
  <cols>
    <col min="1" max="1" width="5" style="343" customWidth="1"/>
    <col min="2" max="2" width="22.85546875" style="45" customWidth="1"/>
    <col min="3" max="3" width="13.28515625" style="2" customWidth="1"/>
    <col min="4" max="7" width="13.42578125" style="45" customWidth="1"/>
    <col min="8" max="8" width="11.42578125" style="45"/>
    <col min="9" max="9" width="11.140625" style="45" customWidth="1"/>
    <col min="10" max="16384" width="11.42578125" style="45"/>
  </cols>
  <sheetData>
    <row r="1" spans="1:9" s="82" customFormat="1" ht="24.75" customHeight="1" thickBot="1" x14ac:dyDescent="0.25">
      <c r="A1" s="83" t="str">
        <f>'I_ 0'!A1</f>
        <v xml:space="preserve"> </v>
      </c>
      <c r="C1" s="336"/>
      <c r="E1" s="83"/>
      <c r="F1" s="84"/>
      <c r="G1" s="85">
        <v>1</v>
      </c>
    </row>
    <row r="2" spans="1:9" s="82" customFormat="1" ht="20.100000000000001" customHeight="1" thickBot="1" x14ac:dyDescent="0.25">
      <c r="A2" s="928" t="s">
        <v>340</v>
      </c>
      <c r="B2" s="929"/>
      <c r="C2" s="929"/>
      <c r="D2" s="929"/>
      <c r="E2" s="929"/>
      <c r="F2" s="929"/>
      <c r="G2" s="930"/>
    </row>
    <row r="3" spans="1:9" ht="23.25" customHeight="1" x14ac:dyDescent="0.2">
      <c r="A3" s="354">
        <v>1</v>
      </c>
      <c r="B3" s="505" t="s">
        <v>44</v>
      </c>
      <c r="C3" s="506"/>
      <c r="D3" s="925" t="str">
        <f>CONCATENATE("IST ",'I_ 0'!J29,"")</f>
        <v>IST 2017</v>
      </c>
      <c r="E3" s="926"/>
      <c r="F3" s="925" t="str">
        <f>CONCATENATE("ZIEL ",'I_ 0'!J30,"")</f>
        <v>ZIEL 2019</v>
      </c>
      <c r="G3" s="927"/>
      <c r="I3" s="49"/>
    </row>
    <row r="4" spans="1:9" x14ac:dyDescent="0.2">
      <c r="A4" s="391">
        <v>2</v>
      </c>
      <c r="B4" s="376"/>
      <c r="C4" s="377" t="s">
        <v>284</v>
      </c>
      <c r="D4" s="378" t="s">
        <v>55</v>
      </c>
      <c r="E4" s="292" t="s">
        <v>611</v>
      </c>
      <c r="F4" s="292" t="s">
        <v>55</v>
      </c>
      <c r="G4" s="392" t="s">
        <v>611</v>
      </c>
      <c r="I4" s="50"/>
    </row>
    <row r="5" spans="1:9" x14ac:dyDescent="0.2">
      <c r="A5" s="393">
        <v>3</v>
      </c>
      <c r="B5" s="168" t="s">
        <v>45</v>
      </c>
      <c r="C5" s="167">
        <v>6100</v>
      </c>
      <c r="D5" s="361"/>
      <c r="E5" s="362"/>
      <c r="F5" s="358"/>
      <c r="G5" s="394"/>
    </row>
    <row r="6" spans="1:9" x14ac:dyDescent="0.2">
      <c r="A6" s="391">
        <v>4</v>
      </c>
      <c r="B6" s="86" t="s">
        <v>49</v>
      </c>
      <c r="C6" s="165">
        <v>6104</v>
      </c>
      <c r="D6" s="363"/>
      <c r="E6" s="364"/>
      <c r="F6" s="358"/>
      <c r="G6" s="395"/>
    </row>
    <row r="7" spans="1:9" x14ac:dyDescent="0.2">
      <c r="A7" s="393">
        <v>5</v>
      </c>
      <c r="B7" s="105" t="s">
        <v>50</v>
      </c>
      <c r="C7" s="569">
        <v>6118</v>
      </c>
      <c r="D7" s="365"/>
      <c r="E7" s="366"/>
      <c r="F7" s="359"/>
      <c r="G7" s="396"/>
    </row>
    <row r="8" spans="1:9" x14ac:dyDescent="0.2">
      <c r="A8" s="391">
        <v>6</v>
      </c>
      <c r="B8" s="367" t="s">
        <v>612</v>
      </c>
      <c r="C8" s="368">
        <v>6119</v>
      </c>
      <c r="D8" s="369">
        <f>SUM(D5:D7)</f>
        <v>0</v>
      </c>
      <c r="E8" s="370">
        <f>SUM(E5:E7)</f>
        <v>0</v>
      </c>
      <c r="F8" s="371">
        <f>SUM(F5:F7)</f>
        <v>0</v>
      </c>
      <c r="G8" s="397">
        <f>SUM(G5:G7)</f>
        <v>0</v>
      </c>
    </row>
    <row r="9" spans="1:9" x14ac:dyDescent="0.2">
      <c r="A9" s="393">
        <v>7</v>
      </c>
      <c r="B9" s="168" t="s">
        <v>52</v>
      </c>
      <c r="C9" s="167">
        <v>6122</v>
      </c>
      <c r="D9" s="361"/>
      <c r="E9" s="362"/>
      <c r="F9" s="360"/>
      <c r="G9" s="394"/>
    </row>
    <row r="10" spans="1:9" ht="12.75" customHeight="1" x14ac:dyDescent="0.2">
      <c r="A10" s="391">
        <v>8</v>
      </c>
      <c r="B10" s="105" t="s">
        <v>53</v>
      </c>
      <c r="C10" s="569">
        <v>6128</v>
      </c>
      <c r="D10" s="365"/>
      <c r="E10" s="366"/>
      <c r="F10" s="359"/>
      <c r="G10" s="396"/>
    </row>
    <row r="11" spans="1:9" ht="12.75" customHeight="1" x14ac:dyDescent="0.2">
      <c r="A11" s="393">
        <v>9</v>
      </c>
      <c r="B11" s="372" t="s">
        <v>54</v>
      </c>
      <c r="C11" s="368">
        <v>6129</v>
      </c>
      <c r="D11" s="373">
        <f>SUM(D8:D10)</f>
        <v>0</v>
      </c>
      <c r="E11" s="374">
        <f>SUM(E8:E10)</f>
        <v>0</v>
      </c>
      <c r="F11" s="375">
        <f>SUM(F8:F10)</f>
        <v>0</v>
      </c>
      <c r="G11" s="398">
        <f>SUM(G8:G10)</f>
        <v>0</v>
      </c>
    </row>
    <row r="12" spans="1:9" x14ac:dyDescent="0.2">
      <c r="A12" s="391">
        <v>10</v>
      </c>
      <c r="B12" s="46"/>
      <c r="G12" s="399"/>
    </row>
    <row r="13" spans="1:9" s="53" customFormat="1" ht="25.5" customHeight="1" x14ac:dyDescent="0.2">
      <c r="A13" s="393">
        <v>11</v>
      </c>
      <c r="B13" s="355" t="s">
        <v>610</v>
      </c>
      <c r="C13" s="334" t="s">
        <v>284</v>
      </c>
      <c r="E13" s="353" t="str">
        <f>CONCATENATE("IST ",'I_ 0'!J47,"")</f>
        <v xml:space="preserve">IST </v>
      </c>
      <c r="F13" s="45"/>
      <c r="G13" s="400" t="str">
        <f>CONCATENATE("ZIEL ",'I_ 0'!J48,"")</f>
        <v xml:space="preserve">ZIEL </v>
      </c>
    </row>
    <row r="14" spans="1:9" s="82" customFormat="1" ht="15" customHeight="1" x14ac:dyDescent="0.2">
      <c r="A14" s="391">
        <v>12</v>
      </c>
      <c r="B14" s="349" t="s">
        <v>613</v>
      </c>
      <c r="C14" s="350"/>
      <c r="D14" s="63"/>
      <c r="E14" s="352" t="s">
        <v>48</v>
      </c>
      <c r="F14" s="572"/>
      <c r="G14" s="401" t="s">
        <v>48</v>
      </c>
    </row>
    <row r="15" spans="1:9" x14ac:dyDescent="0.2">
      <c r="A15" s="393">
        <v>13</v>
      </c>
      <c r="B15" s="108" t="s">
        <v>58</v>
      </c>
      <c r="C15" s="201" t="s">
        <v>308</v>
      </c>
      <c r="D15" s="63"/>
      <c r="E15" s="339"/>
      <c r="F15" s="63"/>
      <c r="G15" s="579"/>
    </row>
    <row r="16" spans="1:9" x14ac:dyDescent="0.2">
      <c r="A16" s="391">
        <v>14</v>
      </c>
      <c r="B16" s="86" t="s">
        <v>59</v>
      </c>
      <c r="C16" s="202">
        <v>4005</v>
      </c>
      <c r="D16" s="63"/>
      <c r="E16" s="247"/>
      <c r="F16" s="63"/>
      <c r="G16" s="582"/>
    </row>
    <row r="17" spans="1:7" x14ac:dyDescent="0.2">
      <c r="A17" s="393">
        <v>15</v>
      </c>
      <c r="B17" s="86" t="s">
        <v>514</v>
      </c>
      <c r="C17" s="202" t="s">
        <v>631</v>
      </c>
      <c r="D17" s="63"/>
      <c r="E17" s="247"/>
      <c r="F17" s="63"/>
      <c r="G17" s="582"/>
    </row>
    <row r="18" spans="1:7" x14ac:dyDescent="0.2">
      <c r="A18" s="391">
        <v>16</v>
      </c>
      <c r="B18" s="45" t="s">
        <v>637</v>
      </c>
      <c r="C18" s="202" t="s">
        <v>638</v>
      </c>
      <c r="D18" s="63"/>
      <c r="E18" s="247"/>
      <c r="F18" s="63"/>
      <c r="G18" s="582"/>
    </row>
    <row r="19" spans="1:7" x14ac:dyDescent="0.2">
      <c r="A19" s="393">
        <v>17</v>
      </c>
      <c r="B19" s="86" t="s">
        <v>618</v>
      </c>
      <c r="C19" s="202" t="s">
        <v>634</v>
      </c>
      <c r="D19" s="63"/>
      <c r="E19" s="247"/>
      <c r="F19" s="63"/>
      <c r="G19" s="582"/>
    </row>
    <row r="20" spans="1:7" x14ac:dyDescent="0.2">
      <c r="A20" s="391">
        <v>18</v>
      </c>
      <c r="B20" s="86" t="s">
        <v>617</v>
      </c>
      <c r="C20" s="202" t="s">
        <v>632</v>
      </c>
      <c r="D20" s="63"/>
      <c r="E20" s="247"/>
      <c r="F20" s="63"/>
      <c r="G20" s="582"/>
    </row>
    <row r="21" spans="1:7" ht="12" customHeight="1" x14ac:dyDescent="0.2">
      <c r="A21" s="393">
        <v>19</v>
      </c>
      <c r="B21" s="86" t="s">
        <v>639</v>
      </c>
      <c r="C21" s="202" t="s">
        <v>643</v>
      </c>
      <c r="D21" s="63"/>
      <c r="E21" s="247"/>
      <c r="F21" s="63"/>
      <c r="G21" s="582"/>
    </row>
    <row r="22" spans="1:7" ht="12" customHeight="1" x14ac:dyDescent="0.2">
      <c r="A22" s="391">
        <v>20</v>
      </c>
      <c r="B22" s="86" t="s">
        <v>635</v>
      </c>
      <c r="C22" s="202" t="s">
        <v>640</v>
      </c>
      <c r="D22" s="63"/>
      <c r="E22" s="247"/>
      <c r="F22" s="63"/>
      <c r="G22" s="582"/>
    </row>
    <row r="23" spans="1:7" ht="13.5" customHeight="1" x14ac:dyDescent="0.2">
      <c r="A23" s="393">
        <v>21</v>
      </c>
      <c r="B23" s="86" t="s">
        <v>619</v>
      </c>
      <c r="C23" s="202" t="s">
        <v>636</v>
      </c>
      <c r="D23" s="63"/>
      <c r="E23" s="247"/>
      <c r="F23" s="63"/>
      <c r="G23" s="582"/>
    </row>
    <row r="24" spans="1:7" x14ac:dyDescent="0.2">
      <c r="A24" s="391">
        <v>22</v>
      </c>
      <c r="B24" s="86" t="s">
        <v>616</v>
      </c>
      <c r="C24" s="202" t="s">
        <v>633</v>
      </c>
      <c r="D24" s="63"/>
      <c r="E24" s="247"/>
      <c r="F24" s="63"/>
      <c r="G24" s="582"/>
    </row>
    <row r="25" spans="1:7" x14ac:dyDescent="0.2">
      <c r="A25" s="393">
        <v>23</v>
      </c>
      <c r="B25" s="356" t="s">
        <v>662</v>
      </c>
      <c r="C25" s="570"/>
      <c r="D25" s="63"/>
      <c r="E25" s="247"/>
      <c r="F25" s="63"/>
      <c r="G25" s="582"/>
    </row>
    <row r="26" spans="1:7" x14ac:dyDescent="0.2">
      <c r="A26" s="391">
        <v>24</v>
      </c>
      <c r="B26" s="356" t="s">
        <v>662</v>
      </c>
      <c r="C26" s="570"/>
      <c r="D26" s="63"/>
      <c r="E26" s="247"/>
      <c r="F26" s="63"/>
      <c r="G26" s="582"/>
    </row>
    <row r="27" spans="1:7" x14ac:dyDescent="0.2">
      <c r="A27" s="391">
        <v>26</v>
      </c>
      <c r="B27" s="105" t="s">
        <v>641</v>
      </c>
      <c r="C27" s="337" t="s">
        <v>642</v>
      </c>
      <c r="D27" s="63"/>
      <c r="E27" s="249"/>
      <c r="F27" s="63"/>
      <c r="G27" s="903"/>
    </row>
    <row r="28" spans="1:7" x14ac:dyDescent="0.2">
      <c r="A28" s="393">
        <v>27</v>
      </c>
      <c r="C28" s="45"/>
      <c r="G28" s="399"/>
    </row>
    <row r="29" spans="1:7" s="82" customFormat="1" ht="15" customHeight="1" x14ac:dyDescent="0.2">
      <c r="A29" s="391">
        <v>28</v>
      </c>
      <c r="B29" s="345" t="s">
        <v>614</v>
      </c>
      <c r="C29" s="347"/>
      <c r="D29" s="63"/>
      <c r="E29" s="577" t="s">
        <v>615</v>
      </c>
      <c r="F29" s="572"/>
      <c r="G29" s="578" t="s">
        <v>615</v>
      </c>
    </row>
    <row r="30" spans="1:7" x14ac:dyDescent="0.2">
      <c r="A30" s="393">
        <v>29</v>
      </c>
      <c r="B30" s="108" t="s">
        <v>443</v>
      </c>
      <c r="C30" s="203" t="s">
        <v>444</v>
      </c>
      <c r="D30" s="63"/>
      <c r="E30" s="340"/>
      <c r="F30" s="63"/>
      <c r="G30" s="579"/>
    </row>
    <row r="31" spans="1:7" x14ac:dyDescent="0.2">
      <c r="A31" s="393">
        <v>30</v>
      </c>
      <c r="B31" s="45" t="s">
        <v>69</v>
      </c>
      <c r="C31" s="204" t="s">
        <v>598</v>
      </c>
      <c r="D31" s="63"/>
      <c r="E31" s="302"/>
      <c r="F31" s="63"/>
      <c r="G31" s="582"/>
    </row>
    <row r="32" spans="1:7" x14ac:dyDescent="0.2">
      <c r="A32" s="391">
        <v>31</v>
      </c>
      <c r="B32" s="86" t="s">
        <v>99</v>
      </c>
      <c r="C32" s="204" t="s">
        <v>445</v>
      </c>
      <c r="D32" s="63"/>
      <c r="E32" s="302"/>
      <c r="F32" s="63"/>
      <c r="G32" s="582"/>
    </row>
    <row r="33" spans="1:7" x14ac:dyDescent="0.2">
      <c r="A33" s="393">
        <v>32</v>
      </c>
      <c r="B33" s="105" t="s">
        <v>318</v>
      </c>
      <c r="C33" s="351" t="s">
        <v>446</v>
      </c>
      <c r="D33" s="63"/>
      <c r="E33" s="341"/>
      <c r="F33" s="63"/>
      <c r="G33" s="903"/>
    </row>
    <row r="34" spans="1:7" x14ac:dyDescent="0.2">
      <c r="A34" s="393">
        <v>33</v>
      </c>
      <c r="C34" s="45"/>
      <c r="G34" s="399"/>
    </row>
    <row r="35" spans="1:7" s="82" customFormat="1" ht="15" customHeight="1" x14ac:dyDescent="0.2">
      <c r="A35" s="391">
        <v>34</v>
      </c>
      <c r="B35" s="345" t="s">
        <v>60</v>
      </c>
      <c r="C35" s="348"/>
      <c r="D35" s="63"/>
      <c r="E35" s="575" t="s">
        <v>341</v>
      </c>
      <c r="F35" s="63"/>
      <c r="G35" s="576" t="s">
        <v>341</v>
      </c>
    </row>
    <row r="36" spans="1:7" x14ac:dyDescent="0.2">
      <c r="A36" s="393">
        <v>35</v>
      </c>
      <c r="B36" s="357" t="s">
        <v>285</v>
      </c>
      <c r="C36" s="205">
        <v>3109</v>
      </c>
      <c r="D36" s="63"/>
      <c r="E36" s="340"/>
      <c r="F36" s="63"/>
      <c r="G36" s="579"/>
    </row>
    <row r="37" spans="1:7" x14ac:dyDescent="0.2">
      <c r="A37" s="393">
        <v>36</v>
      </c>
      <c r="B37" s="86" t="s">
        <v>62</v>
      </c>
      <c r="C37" s="204" t="s">
        <v>309</v>
      </c>
      <c r="D37" s="63"/>
      <c r="E37" s="302"/>
      <c r="F37" s="63"/>
      <c r="G37" s="403"/>
    </row>
    <row r="38" spans="1:7" x14ac:dyDescent="0.2">
      <c r="A38" s="391">
        <v>37</v>
      </c>
      <c r="B38" s="86" t="s">
        <v>506</v>
      </c>
      <c r="C38" s="204"/>
      <c r="D38" s="63"/>
      <c r="E38" s="302"/>
      <c r="F38" s="63"/>
      <c r="G38" s="582"/>
    </row>
    <row r="39" spans="1:7" x14ac:dyDescent="0.2">
      <c r="A39" s="393">
        <v>38</v>
      </c>
      <c r="B39" s="86" t="s">
        <v>63</v>
      </c>
      <c r="C39" s="204" t="s">
        <v>600</v>
      </c>
      <c r="D39" s="63"/>
      <c r="E39" s="302"/>
      <c r="F39" s="63"/>
      <c r="G39" s="582"/>
    </row>
    <row r="40" spans="1:7" x14ac:dyDescent="0.2">
      <c r="A40" s="393">
        <v>39</v>
      </c>
      <c r="B40" s="86" t="s">
        <v>64</v>
      </c>
      <c r="C40" s="202">
        <v>3117</v>
      </c>
      <c r="D40" s="63"/>
      <c r="E40" s="302"/>
      <c r="F40" s="63"/>
      <c r="G40" s="582"/>
    </row>
    <row r="41" spans="1:7" x14ac:dyDescent="0.2">
      <c r="A41" s="391">
        <v>40</v>
      </c>
      <c r="B41" s="86" t="s">
        <v>221</v>
      </c>
      <c r="C41" s="338" t="s">
        <v>599</v>
      </c>
      <c r="D41" s="63"/>
      <c r="E41" s="344"/>
      <c r="F41" s="63"/>
      <c r="G41" s="582"/>
    </row>
    <row r="42" spans="1:7" x14ac:dyDescent="0.2">
      <c r="A42" s="393">
        <v>41</v>
      </c>
      <c r="B42" s="86" t="s">
        <v>65</v>
      </c>
      <c r="C42" s="204" t="s">
        <v>310</v>
      </c>
      <c r="D42" s="63"/>
      <c r="E42" s="302"/>
      <c r="F42" s="63"/>
      <c r="G42" s="582"/>
    </row>
    <row r="43" spans="1:7" x14ac:dyDescent="0.2">
      <c r="A43" s="393">
        <v>42</v>
      </c>
      <c r="B43" s="86" t="s">
        <v>311</v>
      </c>
      <c r="C43" s="204" t="s">
        <v>312</v>
      </c>
      <c r="D43" s="63"/>
      <c r="E43" s="302"/>
      <c r="F43" s="63"/>
      <c r="G43" s="582"/>
    </row>
    <row r="44" spans="1:7" x14ac:dyDescent="0.2">
      <c r="A44" s="391">
        <v>43</v>
      </c>
      <c r="B44" s="86" t="s">
        <v>620</v>
      </c>
      <c r="C44" s="204" t="s">
        <v>621</v>
      </c>
      <c r="D44" s="63"/>
      <c r="E44" s="302"/>
      <c r="F44" s="63"/>
      <c r="G44" s="582"/>
    </row>
    <row r="45" spans="1:7" x14ac:dyDescent="0.2">
      <c r="A45" s="393">
        <v>44</v>
      </c>
      <c r="B45" s="86" t="s">
        <v>267</v>
      </c>
      <c r="C45" s="338" t="s">
        <v>601</v>
      </c>
      <c r="D45" s="63"/>
      <c r="E45" s="302"/>
      <c r="F45" s="63"/>
      <c r="G45" s="582"/>
    </row>
    <row r="46" spans="1:7" x14ac:dyDescent="0.2">
      <c r="A46" s="393">
        <v>45</v>
      </c>
      <c r="B46" s="581" t="s">
        <v>662</v>
      </c>
      <c r="C46" s="204"/>
      <c r="D46" s="63"/>
      <c r="E46" s="302"/>
      <c r="F46" s="63"/>
      <c r="G46" s="583"/>
    </row>
    <row r="47" spans="1:7" x14ac:dyDescent="0.2">
      <c r="A47" s="391">
        <v>46</v>
      </c>
      <c r="B47" s="390" t="s">
        <v>662</v>
      </c>
      <c r="C47" s="351"/>
      <c r="D47" s="63"/>
      <c r="E47" s="341"/>
      <c r="F47" s="63"/>
      <c r="G47" s="584"/>
    </row>
    <row r="48" spans="1:7" x14ac:dyDescent="0.2">
      <c r="A48" s="393">
        <v>47</v>
      </c>
      <c r="D48" s="63"/>
      <c r="E48" s="573" t="s">
        <v>608</v>
      </c>
      <c r="F48" s="63"/>
      <c r="G48" s="574" t="s">
        <v>608</v>
      </c>
    </row>
    <row r="49" spans="1:7" x14ac:dyDescent="0.2">
      <c r="A49" s="393">
        <v>48</v>
      </c>
      <c r="B49" s="580" t="s">
        <v>609</v>
      </c>
      <c r="C49" s="469"/>
      <c r="D49" s="571"/>
      <c r="E49" s="470"/>
      <c r="F49" s="571"/>
      <c r="G49" s="471"/>
    </row>
    <row r="50" spans="1:7" x14ac:dyDescent="0.2">
      <c r="A50" s="391">
        <v>49</v>
      </c>
      <c r="C50" s="45"/>
      <c r="G50" s="399"/>
    </row>
    <row r="51" spans="1:7" s="82" customFormat="1" ht="15" customHeight="1" x14ac:dyDescent="0.2">
      <c r="A51" s="393">
        <v>50</v>
      </c>
      <c r="B51" s="345" t="s">
        <v>607</v>
      </c>
      <c r="C51" s="346"/>
      <c r="D51" s="352" t="s">
        <v>622</v>
      </c>
      <c r="E51" s="352" t="s">
        <v>623</v>
      </c>
      <c r="F51" s="352" t="s">
        <v>622</v>
      </c>
      <c r="G51" s="401" t="s">
        <v>623</v>
      </c>
    </row>
    <row r="52" spans="1:7" s="82" customFormat="1" ht="15" customHeight="1" x14ac:dyDescent="0.2">
      <c r="A52" s="393">
        <v>51</v>
      </c>
      <c r="B52" s="472" t="s">
        <v>624</v>
      </c>
      <c r="C52" s="473" t="s">
        <v>625</v>
      </c>
      <c r="D52" s="474"/>
      <c r="E52" s="470"/>
      <c r="F52" s="478"/>
      <c r="G52" s="471"/>
    </row>
    <row r="53" spans="1:7" x14ac:dyDescent="0.2">
      <c r="A53" s="391">
        <v>52</v>
      </c>
      <c r="B53" s="108" t="s">
        <v>626</v>
      </c>
      <c r="C53" s="201" t="s">
        <v>627</v>
      </c>
      <c r="D53" s="475"/>
      <c r="E53" s="342"/>
      <c r="F53" s="479"/>
      <c r="G53" s="402"/>
    </row>
    <row r="54" spans="1:7" x14ac:dyDescent="0.2">
      <c r="A54" s="393">
        <v>53</v>
      </c>
      <c r="B54" s="168" t="s">
        <v>663</v>
      </c>
      <c r="C54" s="335" t="s">
        <v>628</v>
      </c>
      <c r="D54" s="150"/>
      <c r="E54" s="302"/>
      <c r="F54" s="480"/>
      <c r="G54" s="403"/>
    </row>
    <row r="55" spans="1:7" x14ac:dyDescent="0.2">
      <c r="A55" s="393">
        <v>54</v>
      </c>
      <c r="B55" s="103" t="s">
        <v>664</v>
      </c>
      <c r="C55" s="202"/>
      <c r="D55" s="476"/>
      <c r="E55" s="410"/>
      <c r="F55" s="481"/>
      <c r="G55" s="411"/>
    </row>
    <row r="56" spans="1:7" x14ac:dyDescent="0.2">
      <c r="A56" s="391">
        <v>55</v>
      </c>
      <c r="B56" s="103" t="s">
        <v>665</v>
      </c>
      <c r="C56" s="202"/>
      <c r="D56" s="476"/>
      <c r="E56" s="410"/>
      <c r="F56" s="481"/>
      <c r="G56" s="411"/>
    </row>
    <row r="57" spans="1:7" ht="12.75" thickBot="1" x14ac:dyDescent="0.25">
      <c r="A57" s="404">
        <v>56</v>
      </c>
      <c r="B57" s="405" t="s">
        <v>629</v>
      </c>
      <c r="C57" s="406"/>
      <c r="D57" s="477"/>
      <c r="E57" s="407"/>
      <c r="F57" s="482"/>
      <c r="G57" s="408"/>
    </row>
    <row r="58" spans="1:7" x14ac:dyDescent="0.2">
      <c r="B58" s="12"/>
      <c r="C58" s="15"/>
      <c r="D58" s="35"/>
      <c r="E58" s="48"/>
      <c r="F58" s="35"/>
      <c r="G58" s="48"/>
    </row>
    <row r="59" spans="1:7" x14ac:dyDescent="0.2">
      <c r="B59" s="12"/>
      <c r="C59" s="15"/>
      <c r="D59" s="35"/>
      <c r="E59" s="35"/>
      <c r="F59" s="35"/>
      <c r="G59" s="35"/>
    </row>
    <row r="61" spans="1:7" ht="12" customHeight="1" x14ac:dyDescent="0.2">
      <c r="D61" s="52"/>
      <c r="E61" s="52"/>
    </row>
    <row r="62" spans="1:7" x14ac:dyDescent="0.2">
      <c r="D62" s="52"/>
      <c r="E62" s="52"/>
    </row>
  </sheetData>
  <sheetProtection password="DF15" sheet="1" objects="1" scenarios="1"/>
  <customSheetViews>
    <customSheetView guid="{BBBDFB0D-0382-4063-96AC-44BAFDAB22E3}" scale="115" showGridLines="0" fitToPage="1">
      <selection activeCell="A59" sqref="A59:XFD59"/>
      <pageMargins left="0.39370078740157483" right="0.39370078740157483" top="0.51181102362204722" bottom="0.51181102362204722" header="0.27559055118110237" footer="0.27559055118110237"/>
      <printOptions horizontalCentered="1"/>
      <pageSetup paperSize="9" orientation="portrait" r:id="rId1"/>
      <headerFooter alignWithMargins="0">
        <oddHeader>&amp;C&amp;"Arial,Fett"&amp;11Investitionskonzept</oddHeader>
      </headerFooter>
    </customSheetView>
    <customSheetView guid="{26C65640-A639-4B39-AAA9-2BD3FD601805}" fitToPage="1">
      <selection activeCell="I20" sqref="I20"/>
      <pageMargins left="0.39370078740157483" right="0.39370078740157483" top="0.51181102362204722" bottom="0.51181102362204722" header="0.27559055118110237" footer="0.27559055118110237"/>
      <printOptions horizontalCentered="1"/>
      <pageSetup paperSize="9" orientation="portrait" r:id="rId2"/>
      <headerFooter alignWithMargins="0">
        <oddHeader>&amp;C&amp;"Arial,Fett"&amp;11Investitionskonzept</oddHeader>
      </headerFooter>
    </customSheetView>
    <customSheetView guid="{BE2505B5-6FB1-42D5-9653-BA06AE8B9806}" showPageBreaks="1" fitToPage="1" printArea="1">
      <selection activeCell="I20" sqref="I20"/>
      <pageMargins left="0.39370078740157483" right="0.39370078740157483" top="0.51181102362204722" bottom="0.51181102362204722" header="0.27559055118110237" footer="0.27559055118110237"/>
      <printOptions horizontalCentered="1"/>
      <pageSetup paperSize="9" orientation="portrait" r:id="rId3"/>
      <headerFooter alignWithMargins="0">
        <oddHeader>&amp;C&amp;"Arial,Fett"&amp;11Investitionskonzept</oddHeader>
      </headerFooter>
    </customSheetView>
  </customSheetViews>
  <mergeCells count="3">
    <mergeCell ref="D3:E3"/>
    <mergeCell ref="F3:G3"/>
    <mergeCell ref="A2:G2"/>
  </mergeCells>
  <phoneticPr fontId="0" type="noConversion"/>
  <dataValidations count="4">
    <dataValidation type="decimal" allowBlank="1" showInputMessage="1" showErrorMessage="1" sqref="D5:G11">
      <formula1>0</formula1>
      <formula2>999999</formula2>
    </dataValidation>
    <dataValidation type="decimal" allowBlank="1" showInputMessage="1" showErrorMessage="1" sqref="G30:G33 E30:E33 E15:E27 E49 G49 E36:E47 G15:G27 G36:G47 G52:G57 E52:E57">
      <formula1>1</formula1>
      <formula2>99999</formula2>
    </dataValidation>
    <dataValidation type="whole" allowBlank="1" showInputMessage="1" showErrorMessage="1" sqref="F52:F57">
      <formula1>1</formula1>
      <formula2>99999</formula2>
    </dataValidation>
    <dataValidation type="whole" allowBlank="1" showInputMessage="1" showErrorMessage="1" sqref="D52:D57">
      <formula1>0</formula1>
      <formula2>99999</formula2>
    </dataValidation>
  </dataValidations>
  <printOptions horizontalCentered="1"/>
  <pageMargins left="0.39370078740157483" right="0.39370078740157483" top="0.51181102362204722" bottom="0.51181102362204722" header="0.27559055118110237" footer="0.27559055118110237"/>
  <pageSetup paperSize="9" orientation="portrait" r:id="rId4"/>
  <headerFooter alignWithMargins="0">
    <oddHeader>&amp;C&amp;"Arial,Fett"&amp;11Investitionskonzept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9"/>
  <sheetViews>
    <sheetView workbookViewId="0">
      <selection activeCell="L30" sqref="L30"/>
    </sheetView>
  </sheetViews>
  <sheetFormatPr baseColWidth="10" defaultRowHeight="12.75" x14ac:dyDescent="0.2"/>
  <cols>
    <col min="1" max="1" width="2.7109375" style="62" customWidth="1"/>
    <col min="2" max="2" width="2.7109375" customWidth="1"/>
    <col min="3" max="3" width="26.7109375" customWidth="1"/>
    <col min="4" max="4" width="9.28515625" customWidth="1"/>
    <col min="5" max="10" width="9.5703125" customWidth="1"/>
    <col min="13" max="13" width="15.140625" customWidth="1"/>
  </cols>
  <sheetData>
    <row r="1" spans="1:10" s="82" customFormat="1" ht="24.95" customHeight="1" thickBot="1" x14ac:dyDescent="0.25">
      <c r="A1" s="81" t="str">
        <f>'I_ 0'!A1</f>
        <v xml:space="preserve"> </v>
      </c>
      <c r="C1" s="303"/>
      <c r="D1" s="315"/>
      <c r="E1" s="303"/>
      <c r="F1" s="303"/>
      <c r="G1" s="303"/>
      <c r="H1" s="303"/>
      <c r="I1" s="303"/>
      <c r="J1" s="85">
        <v>2</v>
      </c>
    </row>
    <row r="2" spans="1:10" s="82" customFormat="1" ht="20.100000000000001" customHeight="1" thickBot="1" x14ac:dyDescent="0.25">
      <c r="A2" s="152"/>
      <c r="B2" s="135"/>
      <c r="C2" s="929" t="s">
        <v>505</v>
      </c>
      <c r="D2" s="929"/>
      <c r="E2" s="929"/>
      <c r="F2" s="929"/>
      <c r="G2" s="929"/>
      <c r="H2" s="289" t="s">
        <v>449</v>
      </c>
      <c r="I2" s="461"/>
      <c r="J2" s="223">
        <v>1</v>
      </c>
    </row>
    <row r="3" spans="1:10" ht="13.5" customHeight="1" x14ac:dyDescent="0.2">
      <c r="A3" s="585">
        <v>1</v>
      </c>
      <c r="B3" s="586"/>
      <c r="C3" s="587"/>
      <c r="D3" s="588" t="s">
        <v>284</v>
      </c>
      <c r="E3" s="646">
        <f>'I_ 0'!J29-3</f>
        <v>2014</v>
      </c>
      <c r="F3" s="646">
        <f>'I_ 0'!J29-2</f>
        <v>2015</v>
      </c>
      <c r="G3" s="646">
        <f>'I_ 0'!J29-1</f>
        <v>2016</v>
      </c>
      <c r="H3" s="647" t="s">
        <v>345</v>
      </c>
      <c r="I3" s="646" t="str">
        <f>CONCATENATE("IST ",'I_ 0'!J29,"")</f>
        <v>IST 2017</v>
      </c>
      <c r="J3" s="648" t="str">
        <f>CONCATENATE("ZIEL ",'I_ 0'!J30,"")</f>
        <v>ZIEL 2019</v>
      </c>
    </row>
    <row r="4" spans="1:10" x14ac:dyDescent="0.2">
      <c r="A4" s="308">
        <v>2</v>
      </c>
      <c r="B4" s="934" t="s">
        <v>286</v>
      </c>
      <c r="C4" s="589" t="s">
        <v>343</v>
      </c>
      <c r="D4" s="590">
        <v>2099</v>
      </c>
      <c r="E4" s="207"/>
      <c r="F4" s="207"/>
      <c r="G4" s="207"/>
      <c r="H4" s="277">
        <f>SUM(E4:G4)/$J$2</f>
        <v>0</v>
      </c>
      <c r="I4" s="207"/>
      <c r="J4" s="208"/>
    </row>
    <row r="5" spans="1:10" ht="12.75" customHeight="1" x14ac:dyDescent="0.2">
      <c r="A5" s="591">
        <f>A4+1</f>
        <v>3</v>
      </c>
      <c r="B5" s="935"/>
      <c r="C5" s="589" t="s">
        <v>515</v>
      </c>
      <c r="D5" s="590" t="s">
        <v>595</v>
      </c>
      <c r="E5" s="207"/>
      <c r="F5" s="207"/>
      <c r="G5" s="207"/>
      <c r="H5" s="277">
        <f t="shared" ref="H5:H68" si="0">SUM(E5:G5)/$J$2</f>
        <v>0</v>
      </c>
      <c r="I5" s="207"/>
      <c r="J5" s="208"/>
    </row>
    <row r="6" spans="1:10" x14ac:dyDescent="0.2">
      <c r="A6" s="308">
        <f>A5+1</f>
        <v>4</v>
      </c>
      <c r="B6" s="935"/>
      <c r="C6" s="589" t="s">
        <v>342</v>
      </c>
      <c r="D6" s="590">
        <v>2199</v>
      </c>
      <c r="E6" s="207"/>
      <c r="F6" s="207"/>
      <c r="G6" s="207"/>
      <c r="H6" s="277">
        <f t="shared" si="0"/>
        <v>0</v>
      </c>
      <c r="I6" s="207"/>
      <c r="J6" s="208"/>
    </row>
    <row r="7" spans="1:10" x14ac:dyDescent="0.2">
      <c r="A7" s="591">
        <f>A6+1</f>
        <v>5</v>
      </c>
      <c r="B7" s="935"/>
      <c r="C7" s="589" t="s">
        <v>96</v>
      </c>
      <c r="D7" s="590">
        <v>2127</v>
      </c>
      <c r="E7" s="207"/>
      <c r="F7" s="207"/>
      <c r="G7" s="207"/>
      <c r="H7" s="277">
        <f t="shared" si="0"/>
        <v>0</v>
      </c>
      <c r="I7" s="207"/>
      <c r="J7" s="208"/>
    </row>
    <row r="8" spans="1:10" x14ac:dyDescent="0.2">
      <c r="A8" s="308">
        <f t="shared" ref="A8:A68" si="1">A7+1</f>
        <v>6</v>
      </c>
      <c r="B8" s="935"/>
      <c r="C8" s="940" t="s">
        <v>597</v>
      </c>
      <c r="D8" s="941"/>
      <c r="E8" s="207"/>
      <c r="F8" s="207"/>
      <c r="G8" s="207"/>
      <c r="H8" s="277">
        <f t="shared" si="0"/>
        <v>0</v>
      </c>
      <c r="I8" s="207"/>
      <c r="J8" s="208"/>
    </row>
    <row r="9" spans="1:10" x14ac:dyDescent="0.2">
      <c r="A9" s="591">
        <f t="shared" si="1"/>
        <v>7</v>
      </c>
      <c r="B9" s="935"/>
      <c r="C9" s="589" t="s">
        <v>67</v>
      </c>
      <c r="D9" s="592">
        <v>2209</v>
      </c>
      <c r="E9" s="207"/>
      <c r="F9" s="207"/>
      <c r="G9" s="207"/>
      <c r="H9" s="277">
        <f t="shared" si="0"/>
        <v>0</v>
      </c>
      <c r="I9" s="207"/>
      <c r="J9" s="208"/>
    </row>
    <row r="10" spans="1:10" x14ac:dyDescent="0.2">
      <c r="A10" s="308">
        <f t="shared" si="1"/>
        <v>8</v>
      </c>
      <c r="B10" s="935"/>
      <c r="C10" s="589" t="s">
        <v>99</v>
      </c>
      <c r="D10" s="592">
        <v>2269</v>
      </c>
      <c r="E10" s="207"/>
      <c r="F10" s="207"/>
      <c r="G10" s="207"/>
      <c r="H10" s="277">
        <f t="shared" si="0"/>
        <v>0</v>
      </c>
      <c r="I10" s="207"/>
      <c r="J10" s="208"/>
    </row>
    <row r="11" spans="1:10" x14ac:dyDescent="0.2">
      <c r="A11" s="591">
        <f t="shared" si="1"/>
        <v>9</v>
      </c>
      <c r="B11" s="935"/>
      <c r="C11" s="589" t="s">
        <v>346</v>
      </c>
      <c r="D11" s="592">
        <v>2299</v>
      </c>
      <c r="E11" s="207"/>
      <c r="F11" s="207"/>
      <c r="G11" s="207"/>
      <c r="H11" s="277">
        <f t="shared" si="0"/>
        <v>0</v>
      </c>
      <c r="I11" s="207"/>
      <c r="J11" s="208"/>
    </row>
    <row r="12" spans="1:10" x14ac:dyDescent="0.2">
      <c r="A12" s="308">
        <f t="shared" si="1"/>
        <v>10</v>
      </c>
      <c r="B12" s="935"/>
      <c r="C12" s="589" t="s">
        <v>347</v>
      </c>
      <c r="D12" s="592">
        <v>2309</v>
      </c>
      <c r="E12" s="207"/>
      <c r="F12" s="207"/>
      <c r="G12" s="207"/>
      <c r="H12" s="277">
        <f t="shared" si="0"/>
        <v>0</v>
      </c>
      <c r="I12" s="207"/>
      <c r="J12" s="208"/>
    </row>
    <row r="13" spans="1:10" x14ac:dyDescent="0.2">
      <c r="A13" s="591">
        <f t="shared" si="1"/>
        <v>11</v>
      </c>
      <c r="B13" s="935"/>
      <c r="C13" s="589" t="s">
        <v>105</v>
      </c>
      <c r="D13" s="590">
        <v>2337</v>
      </c>
      <c r="E13" s="207"/>
      <c r="F13" s="207"/>
      <c r="G13" s="207"/>
      <c r="H13" s="277">
        <f t="shared" si="0"/>
        <v>0</v>
      </c>
      <c r="I13" s="207"/>
      <c r="J13" s="208"/>
    </row>
    <row r="14" spans="1:10" x14ac:dyDescent="0.2">
      <c r="A14" s="308">
        <f t="shared" si="1"/>
        <v>12</v>
      </c>
      <c r="B14" s="935"/>
      <c r="C14" s="589" t="s">
        <v>107</v>
      </c>
      <c r="D14" s="590">
        <v>2332</v>
      </c>
      <c r="E14" s="207"/>
      <c r="F14" s="207"/>
      <c r="G14" s="207"/>
      <c r="H14" s="277">
        <f t="shared" si="0"/>
        <v>0</v>
      </c>
      <c r="I14" s="209"/>
      <c r="J14" s="210"/>
    </row>
    <row r="15" spans="1:10" x14ac:dyDescent="0.2">
      <c r="A15" s="591">
        <f t="shared" si="1"/>
        <v>13</v>
      </c>
      <c r="B15" s="935"/>
      <c r="C15" s="589" t="s">
        <v>276</v>
      </c>
      <c r="D15" s="590">
        <v>2333</v>
      </c>
      <c r="E15" s="207"/>
      <c r="F15" s="207"/>
      <c r="G15" s="207"/>
      <c r="H15" s="277">
        <f t="shared" si="0"/>
        <v>0</v>
      </c>
      <c r="I15" s="209"/>
      <c r="J15" s="210"/>
    </row>
    <row r="16" spans="1:10" x14ac:dyDescent="0.2">
      <c r="A16" s="308">
        <f t="shared" si="1"/>
        <v>14</v>
      </c>
      <c r="B16" s="935"/>
      <c r="C16" s="589" t="s">
        <v>348</v>
      </c>
      <c r="D16" s="590">
        <v>2335</v>
      </c>
      <c r="E16" s="207"/>
      <c r="F16" s="207"/>
      <c r="G16" s="207"/>
      <c r="H16" s="277">
        <f t="shared" si="0"/>
        <v>0</v>
      </c>
      <c r="I16" s="209"/>
      <c r="J16" s="210"/>
    </row>
    <row r="17" spans="1:13" x14ac:dyDescent="0.2">
      <c r="A17" s="591">
        <f t="shared" si="1"/>
        <v>15</v>
      </c>
      <c r="B17" s="935"/>
      <c r="C17" s="589" t="s">
        <v>87</v>
      </c>
      <c r="D17" s="590" t="s">
        <v>349</v>
      </c>
      <c r="E17" s="207"/>
      <c r="F17" s="207"/>
      <c r="G17" s="207"/>
      <c r="H17" s="277">
        <f t="shared" si="0"/>
        <v>0</v>
      </c>
      <c r="I17" s="209"/>
      <c r="J17" s="210"/>
    </row>
    <row r="18" spans="1:13" s="61" customFormat="1" x14ac:dyDescent="0.2">
      <c r="A18" s="308">
        <f t="shared" si="1"/>
        <v>16</v>
      </c>
      <c r="B18" s="935"/>
      <c r="C18" s="589" t="s">
        <v>90</v>
      </c>
      <c r="D18" s="590">
        <v>2339</v>
      </c>
      <c r="E18" s="301">
        <f>E4+E6+E9+E10+E11+E12+E13+E17</f>
        <v>0</v>
      </c>
      <c r="F18" s="301">
        <f>F4+F6+F9+F10+F11+F12+F13+F17</f>
        <v>0</v>
      </c>
      <c r="G18" s="301">
        <f>G4+G6+G9+G10+G11+G12+G13+G17</f>
        <v>0</v>
      </c>
      <c r="H18" s="277">
        <f t="shared" si="0"/>
        <v>0</v>
      </c>
      <c r="I18" s="301">
        <f>I4+I6+I9+I10+I11+I12+I13+I17</f>
        <v>0</v>
      </c>
      <c r="J18" s="293">
        <f>J4+J6+J9+J10+J11+J12+J13+J17</f>
        <v>0</v>
      </c>
    </row>
    <row r="19" spans="1:13" x14ac:dyDescent="0.2">
      <c r="A19" s="591">
        <f t="shared" si="1"/>
        <v>17</v>
      </c>
      <c r="B19" s="935"/>
      <c r="C19" s="589" t="s">
        <v>350</v>
      </c>
      <c r="D19" s="590" t="s">
        <v>344</v>
      </c>
      <c r="E19" s="207"/>
      <c r="F19" s="207"/>
      <c r="G19" s="207"/>
      <c r="H19" s="277">
        <f t="shared" si="0"/>
        <v>0</v>
      </c>
      <c r="I19" s="209"/>
      <c r="J19" s="210"/>
    </row>
    <row r="20" spans="1:13" x14ac:dyDescent="0.2">
      <c r="A20" s="308">
        <f t="shared" si="1"/>
        <v>18</v>
      </c>
      <c r="B20" s="935"/>
      <c r="C20" s="593" t="s">
        <v>351</v>
      </c>
      <c r="D20" s="592">
        <v>2349</v>
      </c>
      <c r="E20" s="207"/>
      <c r="F20" s="207"/>
      <c r="G20" s="207"/>
      <c r="H20" s="277">
        <f t="shared" si="0"/>
        <v>0</v>
      </c>
      <c r="I20" s="209"/>
      <c r="J20" s="210"/>
    </row>
    <row r="21" spans="1:13" x14ac:dyDescent="0.2">
      <c r="A21" s="591">
        <f t="shared" si="1"/>
        <v>19</v>
      </c>
      <c r="B21" s="935"/>
      <c r="C21" s="589" t="s">
        <v>287</v>
      </c>
      <c r="D21" s="590">
        <v>2498</v>
      </c>
      <c r="E21" s="207"/>
      <c r="F21" s="207"/>
      <c r="G21" s="207"/>
      <c r="H21" s="277">
        <f t="shared" si="0"/>
        <v>0</v>
      </c>
      <c r="I21" s="209"/>
      <c r="J21" s="208"/>
    </row>
    <row r="22" spans="1:13" x14ac:dyDescent="0.2">
      <c r="A22" s="308">
        <f t="shared" si="1"/>
        <v>20</v>
      </c>
      <c r="B22" s="935"/>
      <c r="C22" s="589" t="s">
        <v>114</v>
      </c>
      <c r="D22" s="590">
        <v>2449</v>
      </c>
      <c r="E22" s="207"/>
      <c r="F22" s="207"/>
      <c r="G22" s="207"/>
      <c r="H22" s="277">
        <f t="shared" si="0"/>
        <v>0</v>
      </c>
      <c r="I22" s="209"/>
      <c r="J22" s="208"/>
    </row>
    <row r="23" spans="1:13" x14ac:dyDescent="0.2">
      <c r="A23" s="591">
        <f t="shared" si="1"/>
        <v>21</v>
      </c>
      <c r="B23" s="935"/>
      <c r="C23" s="594" t="s">
        <v>116</v>
      </c>
      <c r="D23" s="590" t="s">
        <v>352</v>
      </c>
      <c r="E23" s="207"/>
      <c r="F23" s="207"/>
      <c r="G23" s="207"/>
      <c r="H23" s="277">
        <f t="shared" si="0"/>
        <v>0</v>
      </c>
      <c r="I23" s="209"/>
      <c r="J23" s="208"/>
    </row>
    <row r="24" spans="1:13" s="95" customFormat="1" x14ac:dyDescent="0.2">
      <c r="A24" s="308">
        <f t="shared" si="1"/>
        <v>22</v>
      </c>
      <c r="B24" s="936"/>
      <c r="C24" s="595" t="s">
        <v>363</v>
      </c>
      <c r="D24" s="596"/>
      <c r="E24" s="317">
        <f t="shared" ref="E24:J24" si="2">SUM(E18:E21)</f>
        <v>0</v>
      </c>
      <c r="F24" s="317">
        <f t="shared" si="2"/>
        <v>0</v>
      </c>
      <c r="G24" s="317">
        <f t="shared" si="2"/>
        <v>0</v>
      </c>
      <c r="H24" s="279">
        <f t="shared" si="0"/>
        <v>0</v>
      </c>
      <c r="I24" s="317">
        <f t="shared" si="2"/>
        <v>0</v>
      </c>
      <c r="J24" s="318">
        <f t="shared" si="2"/>
        <v>0</v>
      </c>
    </row>
    <row r="25" spans="1:13" ht="12.75" customHeight="1" x14ac:dyDescent="0.2">
      <c r="A25" s="591">
        <f t="shared" si="1"/>
        <v>23</v>
      </c>
      <c r="B25" s="934" t="s">
        <v>288</v>
      </c>
      <c r="C25" s="597" t="s">
        <v>119</v>
      </c>
      <c r="D25" s="598">
        <v>2789</v>
      </c>
      <c r="E25" s="207"/>
      <c r="F25" s="207"/>
      <c r="G25" s="207"/>
      <c r="H25" s="277">
        <f t="shared" si="0"/>
        <v>0</v>
      </c>
      <c r="I25" s="211"/>
      <c r="J25" s="208"/>
      <c r="L25" s="58"/>
      <c r="M25" s="59"/>
    </row>
    <row r="26" spans="1:13" ht="12.75" customHeight="1" x14ac:dyDescent="0.2">
      <c r="A26" s="308">
        <f t="shared" si="1"/>
        <v>24</v>
      </c>
      <c r="B26" s="935"/>
      <c r="C26" s="599" t="s">
        <v>353</v>
      </c>
      <c r="D26" s="598">
        <v>2539</v>
      </c>
      <c r="E26" s="207"/>
      <c r="F26" s="207"/>
      <c r="G26" s="207"/>
      <c r="H26" s="277">
        <f t="shared" si="0"/>
        <v>0</v>
      </c>
      <c r="I26" s="207"/>
      <c r="J26" s="208"/>
    </row>
    <row r="27" spans="1:13" ht="12.75" customHeight="1" x14ac:dyDescent="0.2">
      <c r="A27" s="591">
        <f t="shared" si="1"/>
        <v>25</v>
      </c>
      <c r="B27" s="935"/>
      <c r="C27" s="599" t="s">
        <v>354</v>
      </c>
      <c r="D27" s="598">
        <v>2559</v>
      </c>
      <c r="E27" s="207"/>
      <c r="F27" s="207"/>
      <c r="G27" s="207"/>
      <c r="H27" s="277">
        <f t="shared" si="0"/>
        <v>0</v>
      </c>
      <c r="I27" s="207"/>
      <c r="J27" s="208"/>
    </row>
    <row r="28" spans="1:13" ht="12.75" customHeight="1" x14ac:dyDescent="0.2">
      <c r="A28" s="308">
        <f t="shared" si="1"/>
        <v>26</v>
      </c>
      <c r="B28" s="935"/>
      <c r="C28" s="599" t="s">
        <v>216</v>
      </c>
      <c r="D28" s="598">
        <v>2729</v>
      </c>
      <c r="E28" s="207"/>
      <c r="F28" s="207"/>
      <c r="G28" s="207"/>
      <c r="H28" s="277">
        <f t="shared" si="0"/>
        <v>0</v>
      </c>
      <c r="I28" s="207"/>
      <c r="J28" s="208"/>
    </row>
    <row r="29" spans="1:13" ht="12.75" customHeight="1" x14ac:dyDescent="0.2">
      <c r="A29" s="591">
        <f t="shared" si="1"/>
        <v>27</v>
      </c>
      <c r="B29" s="935"/>
      <c r="C29" s="599" t="s">
        <v>355</v>
      </c>
      <c r="D29" s="598">
        <v>2782</v>
      </c>
      <c r="E29" s="207"/>
      <c r="F29" s="207"/>
      <c r="G29" s="207"/>
      <c r="H29" s="277">
        <f t="shared" si="0"/>
        <v>0</v>
      </c>
      <c r="I29" s="207"/>
      <c r="J29" s="208"/>
    </row>
    <row r="30" spans="1:13" ht="12.75" customHeight="1" x14ac:dyDescent="0.2">
      <c r="A30" s="308">
        <f t="shared" si="1"/>
        <v>28</v>
      </c>
      <c r="B30" s="935"/>
      <c r="C30" s="599" t="s">
        <v>356</v>
      </c>
      <c r="D30" s="598" t="s">
        <v>357</v>
      </c>
      <c r="E30" s="207"/>
      <c r="F30" s="207"/>
      <c r="G30" s="207"/>
      <c r="H30" s="277">
        <f t="shared" si="0"/>
        <v>0</v>
      </c>
      <c r="I30" s="207"/>
      <c r="J30" s="208"/>
    </row>
    <row r="31" spans="1:13" ht="12.75" customHeight="1" x14ac:dyDescent="0.2">
      <c r="A31" s="591">
        <f t="shared" si="1"/>
        <v>29</v>
      </c>
      <c r="B31" s="935"/>
      <c r="C31" s="599" t="s">
        <v>358</v>
      </c>
      <c r="D31" s="598">
        <v>2772</v>
      </c>
      <c r="E31" s="207"/>
      <c r="F31" s="207"/>
      <c r="G31" s="207"/>
      <c r="H31" s="277">
        <f t="shared" si="0"/>
        <v>0</v>
      </c>
      <c r="I31" s="207"/>
      <c r="J31" s="208"/>
    </row>
    <row r="32" spans="1:13" x14ac:dyDescent="0.2">
      <c r="A32" s="308">
        <f t="shared" si="1"/>
        <v>30</v>
      </c>
      <c r="B32" s="935"/>
      <c r="C32" s="599" t="s">
        <v>130</v>
      </c>
      <c r="D32" s="598">
        <v>2799</v>
      </c>
      <c r="E32" s="207"/>
      <c r="F32" s="207"/>
      <c r="G32" s="207"/>
      <c r="H32" s="277">
        <f t="shared" si="0"/>
        <v>0</v>
      </c>
      <c r="I32" s="209"/>
      <c r="J32" s="208"/>
    </row>
    <row r="33" spans="1:12" x14ac:dyDescent="0.2">
      <c r="A33" s="591">
        <f t="shared" si="1"/>
        <v>31</v>
      </c>
      <c r="B33" s="935"/>
      <c r="C33" s="597" t="s">
        <v>359</v>
      </c>
      <c r="D33" s="598">
        <v>2798</v>
      </c>
      <c r="E33" s="207"/>
      <c r="F33" s="207"/>
      <c r="G33" s="207"/>
      <c r="H33" s="277">
        <f t="shared" si="0"/>
        <v>0</v>
      </c>
      <c r="I33" s="209"/>
      <c r="J33" s="208"/>
    </row>
    <row r="34" spans="1:12" x14ac:dyDescent="0.2">
      <c r="A34" s="308">
        <f t="shared" si="1"/>
        <v>32</v>
      </c>
      <c r="B34" s="935"/>
      <c r="C34" s="600" t="s">
        <v>134</v>
      </c>
      <c r="D34" s="598">
        <v>2809</v>
      </c>
      <c r="E34" s="207"/>
      <c r="F34" s="207"/>
      <c r="G34" s="207"/>
      <c r="H34" s="277">
        <f t="shared" si="0"/>
        <v>0</v>
      </c>
      <c r="I34" s="209"/>
      <c r="J34" s="208"/>
    </row>
    <row r="35" spans="1:12" x14ac:dyDescent="0.2">
      <c r="A35" s="591">
        <f t="shared" si="1"/>
        <v>33</v>
      </c>
      <c r="B35" s="935"/>
      <c r="C35" s="601" t="s">
        <v>136</v>
      </c>
      <c r="D35" s="602">
        <v>2800</v>
      </c>
      <c r="E35" s="207"/>
      <c r="F35" s="207"/>
      <c r="G35" s="207"/>
      <c r="H35" s="277">
        <f t="shared" si="0"/>
        <v>0</v>
      </c>
      <c r="I35" s="212"/>
      <c r="J35" s="213"/>
    </row>
    <row r="36" spans="1:12" x14ac:dyDescent="0.2">
      <c r="A36" s="308">
        <f t="shared" si="1"/>
        <v>34</v>
      </c>
      <c r="B36" s="935"/>
      <c r="C36" s="600" t="s">
        <v>361</v>
      </c>
      <c r="D36" s="598">
        <v>2801</v>
      </c>
      <c r="E36" s="207"/>
      <c r="F36" s="207"/>
      <c r="G36" s="207"/>
      <c r="H36" s="277">
        <f t="shared" si="0"/>
        <v>0</v>
      </c>
      <c r="I36" s="209"/>
      <c r="J36" s="208"/>
    </row>
    <row r="37" spans="1:12" x14ac:dyDescent="0.2">
      <c r="A37" s="591">
        <f t="shared" si="1"/>
        <v>35</v>
      </c>
      <c r="B37" s="935"/>
      <c r="C37" s="603" t="s">
        <v>360</v>
      </c>
      <c r="D37" s="598">
        <v>2897</v>
      </c>
      <c r="E37" s="207"/>
      <c r="F37" s="207"/>
      <c r="G37" s="207"/>
      <c r="H37" s="277">
        <f t="shared" si="0"/>
        <v>0</v>
      </c>
      <c r="I37" s="212"/>
      <c r="J37" s="213"/>
    </row>
    <row r="38" spans="1:12" x14ac:dyDescent="0.2">
      <c r="A38" s="308">
        <f t="shared" si="1"/>
        <v>36</v>
      </c>
      <c r="B38" s="935"/>
      <c r="C38" s="600" t="s">
        <v>142</v>
      </c>
      <c r="D38" s="598" t="s">
        <v>596</v>
      </c>
      <c r="E38" s="207"/>
      <c r="F38" s="207"/>
      <c r="G38" s="207"/>
      <c r="H38" s="277">
        <f t="shared" si="0"/>
        <v>0</v>
      </c>
      <c r="I38" s="209"/>
      <c r="J38" s="208"/>
      <c r="L38" s="59"/>
    </row>
    <row r="39" spans="1:12" s="95" customFormat="1" x14ac:dyDescent="0.2">
      <c r="A39" s="591">
        <f t="shared" si="1"/>
        <v>37</v>
      </c>
      <c r="B39" s="936"/>
      <c r="C39" s="604" t="s">
        <v>362</v>
      </c>
      <c r="D39" s="605"/>
      <c r="E39" s="311">
        <f>E25+E32+E34+E37</f>
        <v>0</v>
      </c>
      <c r="F39" s="311">
        <f>F25+F32+F34+F37</f>
        <v>0</v>
      </c>
      <c r="G39" s="311">
        <f>G25+G32+G34+G37</f>
        <v>0</v>
      </c>
      <c r="H39" s="279">
        <f t="shared" si="0"/>
        <v>0</v>
      </c>
      <c r="I39" s="311">
        <f>I25+I32+I34+I37</f>
        <v>0</v>
      </c>
      <c r="J39" s="320">
        <f>J25+J32+J34+J37</f>
        <v>0</v>
      </c>
    </row>
    <row r="40" spans="1:12" s="95" customFormat="1" x14ac:dyDescent="0.2">
      <c r="A40" s="308">
        <f t="shared" si="1"/>
        <v>38</v>
      </c>
      <c r="B40" s="932" t="s">
        <v>451</v>
      </c>
      <c r="C40" s="933"/>
      <c r="D40" s="606">
        <v>2899</v>
      </c>
      <c r="E40" s="312">
        <f>SUM(E24+E39)</f>
        <v>0</v>
      </c>
      <c r="F40" s="312">
        <f>SUM(F24+F39)</f>
        <v>0</v>
      </c>
      <c r="G40" s="312">
        <f>SUM(G24+G39)</f>
        <v>0</v>
      </c>
      <c r="H40" s="279">
        <f t="shared" si="0"/>
        <v>0</v>
      </c>
      <c r="I40" s="312">
        <f>SUM(I24+I39)</f>
        <v>0</v>
      </c>
      <c r="J40" s="320">
        <f>SUM(J24+J39)</f>
        <v>0</v>
      </c>
    </row>
    <row r="41" spans="1:12" x14ac:dyDescent="0.2">
      <c r="A41" s="591">
        <f t="shared" si="1"/>
        <v>39</v>
      </c>
      <c r="B41" s="425" t="s">
        <v>146</v>
      </c>
      <c r="C41" s="607"/>
      <c r="D41" s="608">
        <v>2918</v>
      </c>
      <c r="E41" s="207"/>
      <c r="F41" s="207"/>
      <c r="G41" s="207"/>
      <c r="H41" s="277">
        <f t="shared" si="0"/>
        <v>0</v>
      </c>
      <c r="I41" s="209"/>
      <c r="J41" s="210"/>
    </row>
    <row r="42" spans="1:12" x14ac:dyDescent="0.2">
      <c r="A42" s="308">
        <f t="shared" si="1"/>
        <v>40</v>
      </c>
      <c r="B42" s="609" t="s">
        <v>148</v>
      </c>
      <c r="C42" s="607"/>
      <c r="D42" s="608">
        <v>2914</v>
      </c>
      <c r="E42" s="207"/>
      <c r="F42" s="207"/>
      <c r="G42" s="207"/>
      <c r="H42" s="277">
        <f t="shared" si="0"/>
        <v>0</v>
      </c>
      <c r="I42" s="212"/>
      <c r="J42" s="215"/>
    </row>
    <row r="43" spans="1:12" x14ac:dyDescent="0.2">
      <c r="A43" s="591">
        <f t="shared" si="1"/>
        <v>41</v>
      </c>
      <c r="B43" s="610" t="s">
        <v>365</v>
      </c>
      <c r="C43" s="610"/>
      <c r="D43" s="608">
        <v>2919</v>
      </c>
      <c r="E43" s="324">
        <f>E40+E41</f>
        <v>0</v>
      </c>
      <c r="F43" s="324">
        <f>F40+F41</f>
        <v>0</v>
      </c>
      <c r="G43" s="324">
        <f>G40+G41</f>
        <v>0</v>
      </c>
      <c r="H43" s="277">
        <f t="shared" si="0"/>
        <v>0</v>
      </c>
      <c r="I43" s="324">
        <f>+I41+I40</f>
        <v>0</v>
      </c>
      <c r="J43" s="325">
        <f>+J41+J40</f>
        <v>0</v>
      </c>
    </row>
    <row r="44" spans="1:12" x14ac:dyDescent="0.2">
      <c r="A44" s="308">
        <f t="shared" si="1"/>
        <v>42</v>
      </c>
      <c r="B44" s="610" t="s">
        <v>364</v>
      </c>
      <c r="C44" s="611"/>
      <c r="D44" s="608">
        <v>2929</v>
      </c>
      <c r="E44" s="207"/>
      <c r="F44" s="207"/>
      <c r="G44" s="207"/>
      <c r="H44" s="277">
        <f t="shared" si="0"/>
        <v>0</v>
      </c>
      <c r="I44" s="212"/>
      <c r="J44" s="215"/>
    </row>
    <row r="45" spans="1:12" x14ac:dyDescent="0.2">
      <c r="A45" s="612">
        <f t="shared" si="1"/>
        <v>43</v>
      </c>
      <c r="B45" s="613" t="s">
        <v>591</v>
      </c>
      <c r="C45" s="614"/>
      <c r="D45" s="608" t="s">
        <v>593</v>
      </c>
      <c r="E45" s="207"/>
      <c r="F45" s="207"/>
      <c r="G45" s="207"/>
      <c r="H45" s="277">
        <f t="shared" si="0"/>
        <v>0</v>
      </c>
      <c r="I45" s="209"/>
      <c r="J45" s="210"/>
    </row>
    <row r="46" spans="1:12" s="95" customFormat="1" x14ac:dyDescent="0.2">
      <c r="A46" s="308">
        <f t="shared" si="1"/>
        <v>44</v>
      </c>
      <c r="B46" s="615" t="s">
        <v>452</v>
      </c>
      <c r="C46" s="616"/>
      <c r="D46" s="606">
        <v>2959</v>
      </c>
      <c r="E46" s="312">
        <f>E43+E44+E45</f>
        <v>0</v>
      </c>
      <c r="F46" s="326">
        <f>F43+F44+F45</f>
        <v>0</v>
      </c>
      <c r="G46" s="312">
        <f>G43+G44+G45</f>
        <v>0</v>
      </c>
      <c r="H46" s="279">
        <f t="shared" si="0"/>
        <v>0</v>
      </c>
      <c r="I46" s="312">
        <f>I43+I44+I45</f>
        <v>0</v>
      </c>
      <c r="J46" s="319">
        <f>J43+J44+J45</f>
        <v>0</v>
      </c>
    </row>
    <row r="47" spans="1:12" x14ac:dyDescent="0.2">
      <c r="A47" s="591">
        <f t="shared" si="1"/>
        <v>45</v>
      </c>
      <c r="B47" s="937" t="s">
        <v>477</v>
      </c>
      <c r="C47" s="617" t="s">
        <v>370</v>
      </c>
      <c r="D47" s="618" t="s">
        <v>369</v>
      </c>
      <c r="E47" s="207"/>
      <c r="F47" s="207"/>
      <c r="G47" s="207"/>
      <c r="H47" s="277">
        <f t="shared" si="0"/>
        <v>0</v>
      </c>
      <c r="I47" s="216"/>
      <c r="J47" s="217"/>
    </row>
    <row r="48" spans="1:12" x14ac:dyDescent="0.2">
      <c r="A48" s="308">
        <f t="shared" si="1"/>
        <v>46</v>
      </c>
      <c r="B48" s="938"/>
      <c r="C48" s="619" t="s">
        <v>459</v>
      </c>
      <c r="D48" s="618" t="s">
        <v>368</v>
      </c>
      <c r="E48" s="207"/>
      <c r="F48" s="207"/>
      <c r="G48" s="207"/>
      <c r="H48" s="277">
        <f t="shared" si="0"/>
        <v>0</v>
      </c>
      <c r="I48" s="218"/>
      <c r="J48" s="219"/>
    </row>
    <row r="49" spans="1:11" x14ac:dyDescent="0.2">
      <c r="A49" s="591">
        <f t="shared" si="1"/>
        <v>47</v>
      </c>
      <c r="B49" s="938"/>
      <c r="C49" s="617" t="s">
        <v>455</v>
      </c>
      <c r="D49" s="618" t="s">
        <v>366</v>
      </c>
      <c r="E49" s="207"/>
      <c r="F49" s="207"/>
      <c r="G49" s="207"/>
      <c r="H49" s="277">
        <f t="shared" si="0"/>
        <v>0</v>
      </c>
      <c r="I49" s="216"/>
      <c r="J49" s="217"/>
    </row>
    <row r="50" spans="1:11" x14ac:dyDescent="0.2">
      <c r="A50" s="308">
        <f t="shared" si="1"/>
        <v>48</v>
      </c>
      <c r="B50" s="939"/>
      <c r="C50" s="620" t="s">
        <v>367</v>
      </c>
      <c r="D50" s="621"/>
      <c r="E50" s="207"/>
      <c r="F50" s="207"/>
      <c r="G50" s="207"/>
      <c r="H50" s="277">
        <f t="shared" si="0"/>
        <v>0</v>
      </c>
      <c r="I50" s="216"/>
      <c r="J50" s="220"/>
    </row>
    <row r="51" spans="1:11" s="95" customFormat="1" x14ac:dyDescent="0.2">
      <c r="A51" s="591">
        <f t="shared" si="1"/>
        <v>49</v>
      </c>
      <c r="B51" s="622" t="s">
        <v>270</v>
      </c>
      <c r="C51" s="623"/>
      <c r="D51" s="606"/>
      <c r="E51" s="312">
        <f t="shared" ref="E51:J51" si="3">SUM(E46-E47-E48-E49-E50)</f>
        <v>0</v>
      </c>
      <c r="F51" s="312">
        <f t="shared" si="3"/>
        <v>0</v>
      </c>
      <c r="G51" s="312">
        <f t="shared" si="3"/>
        <v>0</v>
      </c>
      <c r="H51" s="279">
        <f t="shared" si="0"/>
        <v>0</v>
      </c>
      <c r="I51" s="312">
        <f t="shared" si="3"/>
        <v>0</v>
      </c>
      <c r="J51" s="319">
        <f t="shared" si="3"/>
        <v>0</v>
      </c>
    </row>
    <row r="52" spans="1:11" x14ac:dyDescent="0.2">
      <c r="A52" s="308">
        <f t="shared" si="1"/>
        <v>50</v>
      </c>
      <c r="B52" s="624" t="s">
        <v>450</v>
      </c>
      <c r="C52" s="625"/>
      <c r="D52" s="626"/>
      <c r="E52" s="207"/>
      <c r="F52" s="207"/>
      <c r="G52" s="207"/>
      <c r="H52" s="277">
        <f t="shared" si="0"/>
        <v>0</v>
      </c>
      <c r="I52" s="54"/>
      <c r="J52" s="151"/>
    </row>
    <row r="53" spans="1:11" x14ac:dyDescent="0.2">
      <c r="A53" s="591">
        <f t="shared" si="1"/>
        <v>51</v>
      </c>
      <c r="B53" s="627" t="s">
        <v>371</v>
      </c>
      <c r="C53" s="628"/>
      <c r="D53" s="606"/>
      <c r="E53" s="207"/>
      <c r="F53" s="207"/>
      <c r="G53" s="207"/>
      <c r="H53" s="277">
        <f t="shared" si="0"/>
        <v>0</v>
      </c>
      <c r="I53" s="54"/>
      <c r="J53" s="151"/>
    </row>
    <row r="54" spans="1:11" s="95" customFormat="1" x14ac:dyDescent="0.2">
      <c r="A54" s="308">
        <f t="shared" si="1"/>
        <v>52</v>
      </c>
      <c r="B54" s="629" t="s">
        <v>491</v>
      </c>
      <c r="C54" s="630"/>
      <c r="D54" s="631"/>
      <c r="E54" s="311">
        <f>E51+E52+E53</f>
        <v>0</v>
      </c>
      <c r="F54" s="311">
        <f>F51+F52+F53</f>
        <v>0</v>
      </c>
      <c r="G54" s="311">
        <f>G51+G52+G53</f>
        <v>0</v>
      </c>
      <c r="H54" s="279">
        <f t="shared" si="0"/>
        <v>0</v>
      </c>
      <c r="I54" s="311">
        <f>I51+I52+I53</f>
        <v>0</v>
      </c>
      <c r="J54" s="320">
        <f>J51+J52+J53</f>
        <v>0</v>
      </c>
    </row>
    <row r="55" spans="1:11" s="95" customFormat="1" x14ac:dyDescent="0.2">
      <c r="A55" s="591">
        <f t="shared" si="1"/>
        <v>53</v>
      </c>
      <c r="B55" s="629" t="s">
        <v>592</v>
      </c>
      <c r="C55" s="632"/>
      <c r="D55" s="631"/>
      <c r="E55" s="207"/>
      <c r="F55" s="207"/>
      <c r="G55" s="207"/>
      <c r="H55" s="280">
        <f t="shared" si="0"/>
        <v>0</v>
      </c>
      <c r="I55" s="54"/>
      <c r="J55" s="151"/>
    </row>
    <row r="56" spans="1:11" s="95" customFormat="1" x14ac:dyDescent="0.2">
      <c r="A56" s="308">
        <f t="shared" si="1"/>
        <v>54</v>
      </c>
      <c r="B56" s="629" t="s">
        <v>0</v>
      </c>
      <c r="C56" s="632"/>
      <c r="D56" s="631"/>
      <c r="E56" s="301">
        <f>E54+E55</f>
        <v>0</v>
      </c>
      <c r="F56" s="301">
        <f>F54+F55</f>
        <v>0</v>
      </c>
      <c r="G56" s="301">
        <f>G54+G55</f>
        <v>0</v>
      </c>
      <c r="H56" s="280">
        <f t="shared" si="0"/>
        <v>0</v>
      </c>
      <c r="I56" s="301">
        <f>I54+I55</f>
        <v>0</v>
      </c>
      <c r="J56" s="293">
        <f>J54+J55</f>
        <v>0</v>
      </c>
    </row>
    <row r="57" spans="1:11" s="61" customFormat="1" x14ac:dyDescent="0.2">
      <c r="A57" s="591">
        <f t="shared" si="1"/>
        <v>55</v>
      </c>
      <c r="B57" s="633" t="s">
        <v>1</v>
      </c>
      <c r="C57" s="634"/>
      <c r="D57" s="635"/>
      <c r="E57" s="207"/>
      <c r="F57" s="207"/>
      <c r="G57" s="207"/>
      <c r="H57" s="280">
        <f t="shared" si="0"/>
        <v>0</v>
      </c>
      <c r="I57" s="54"/>
      <c r="J57" s="151"/>
    </row>
    <row r="58" spans="1:11" s="61" customFormat="1" x14ac:dyDescent="0.2">
      <c r="A58" s="308">
        <f t="shared" si="1"/>
        <v>56</v>
      </c>
      <c r="B58" s="636" t="s">
        <v>661</v>
      </c>
      <c r="C58" s="637"/>
      <c r="D58" s="147"/>
      <c r="E58" s="301">
        <f>IF(I_1!$E$50=0,0,E51/I_1!$E$50)</f>
        <v>0</v>
      </c>
      <c r="F58" s="301">
        <f>IF(I_1!$E$50=0,0,F51/I_1!$E$50)</f>
        <v>0</v>
      </c>
      <c r="G58" s="301">
        <f>IF(I_1!$E$50=0,0,G51/I_1!$E$50)</f>
        <v>0</v>
      </c>
      <c r="H58" s="277">
        <f t="shared" si="0"/>
        <v>0</v>
      </c>
      <c r="I58" s="301">
        <f>IF(I_1!$G$50=0,0,I51/I_1!$G$50)</f>
        <v>0</v>
      </c>
      <c r="J58" s="293">
        <f>IF(I_1!$G$50=0,0,J51/I_1!$G$50)</f>
        <v>0</v>
      </c>
    </row>
    <row r="59" spans="1:11" x14ac:dyDescent="0.2">
      <c r="A59" s="591">
        <f t="shared" si="1"/>
        <v>57</v>
      </c>
      <c r="B59" s="638" t="s">
        <v>453</v>
      </c>
      <c r="C59" s="639"/>
      <c r="D59" s="635"/>
      <c r="E59" s="324">
        <f>E56-E42</f>
        <v>0</v>
      </c>
      <c r="F59" s="324">
        <f>F56-F42</f>
        <v>0</v>
      </c>
      <c r="G59" s="324">
        <f>G56-G42</f>
        <v>0</v>
      </c>
      <c r="H59" s="277">
        <f t="shared" si="0"/>
        <v>0</v>
      </c>
      <c r="I59" s="324">
        <f>I56-I42</f>
        <v>0</v>
      </c>
      <c r="J59" s="325">
        <f>J56-J42</f>
        <v>0</v>
      </c>
    </row>
    <row r="60" spans="1:11" x14ac:dyDescent="0.2">
      <c r="A60" s="308">
        <f t="shared" si="1"/>
        <v>58</v>
      </c>
      <c r="B60" s="640" t="s">
        <v>454</v>
      </c>
      <c r="C60" s="641"/>
      <c r="D60" s="642"/>
      <c r="E60" s="327">
        <f t="shared" ref="E60:J60" si="4">IF(E59=0,0,(-E42+E57)*100/E59)</f>
        <v>0</v>
      </c>
      <c r="F60" s="327">
        <f t="shared" si="4"/>
        <v>0</v>
      </c>
      <c r="G60" s="327">
        <f t="shared" si="4"/>
        <v>0</v>
      </c>
      <c r="H60" s="327">
        <f t="shared" si="4"/>
        <v>0</v>
      </c>
      <c r="I60" s="327">
        <f t="shared" si="4"/>
        <v>0</v>
      </c>
      <c r="J60" s="328">
        <f t="shared" si="4"/>
        <v>0</v>
      </c>
      <c r="K60" s="60"/>
    </row>
    <row r="61" spans="1:11" ht="13.5" thickBot="1" x14ac:dyDescent="0.25">
      <c r="A61" s="591">
        <f t="shared" si="1"/>
        <v>59</v>
      </c>
      <c r="B61" s="643" t="s">
        <v>507</v>
      </c>
      <c r="C61" s="644"/>
      <c r="D61" s="645"/>
      <c r="E61" s="329">
        <f t="shared" ref="E61:J61" si="5">E46-E34+E52+E53</f>
        <v>0</v>
      </c>
      <c r="F61" s="329">
        <f t="shared" si="5"/>
        <v>0</v>
      </c>
      <c r="G61" s="329">
        <f t="shared" si="5"/>
        <v>0</v>
      </c>
      <c r="H61" s="281">
        <f t="shared" si="0"/>
        <v>0</v>
      </c>
      <c r="I61" s="329">
        <f t="shared" si="5"/>
        <v>0</v>
      </c>
      <c r="J61" s="294">
        <f t="shared" si="5"/>
        <v>0</v>
      </c>
    </row>
    <row r="62" spans="1:11" ht="20.100000000000001" customHeight="1" thickBot="1" x14ac:dyDescent="0.25">
      <c r="A62" s="245"/>
      <c r="B62" s="246"/>
      <c r="C62" s="931" t="s">
        <v>508</v>
      </c>
      <c r="D62" s="931"/>
      <c r="E62" s="931"/>
      <c r="F62" s="931"/>
      <c r="G62" s="931"/>
      <c r="H62" s="226"/>
      <c r="I62" s="227"/>
      <c r="J62" s="228"/>
    </row>
    <row r="63" spans="1:11" ht="12.75" customHeight="1" x14ac:dyDescent="0.2">
      <c r="A63" s="242">
        <v>60</v>
      </c>
      <c r="B63" s="243" t="s">
        <v>158</v>
      </c>
      <c r="C63" s="244"/>
      <c r="D63" s="290" t="s">
        <v>372</v>
      </c>
      <c r="E63" s="207"/>
      <c r="F63" s="207"/>
      <c r="G63" s="207"/>
      <c r="H63" s="276">
        <f t="shared" si="0"/>
        <v>0</v>
      </c>
      <c r="I63" s="224"/>
      <c r="J63" s="225"/>
    </row>
    <row r="64" spans="1:11" x14ac:dyDescent="0.2">
      <c r="A64" s="57">
        <f t="shared" si="1"/>
        <v>61</v>
      </c>
      <c r="B64" s="100" t="s">
        <v>160</v>
      </c>
      <c r="C64" s="384"/>
      <c r="D64" s="101" t="s">
        <v>516</v>
      </c>
      <c r="E64" s="207"/>
      <c r="F64" s="207"/>
      <c r="G64" s="207"/>
      <c r="H64" s="277">
        <f t="shared" si="0"/>
        <v>0</v>
      </c>
      <c r="I64" s="214"/>
      <c r="J64" s="215"/>
    </row>
    <row r="65" spans="1:10" x14ac:dyDescent="0.2">
      <c r="A65" s="56">
        <f t="shared" si="1"/>
        <v>62</v>
      </c>
      <c r="B65" s="100" t="s">
        <v>161</v>
      </c>
      <c r="C65" s="384"/>
      <c r="D65" s="101" t="s">
        <v>456</v>
      </c>
      <c r="E65" s="207"/>
      <c r="F65" s="207"/>
      <c r="G65" s="207"/>
      <c r="H65" s="277">
        <f t="shared" si="0"/>
        <v>0</v>
      </c>
      <c r="I65" s="207"/>
      <c r="J65" s="210"/>
    </row>
    <row r="66" spans="1:10" x14ac:dyDescent="0.2">
      <c r="A66" s="57">
        <f t="shared" si="1"/>
        <v>63</v>
      </c>
      <c r="B66" s="100" t="s">
        <v>163</v>
      </c>
      <c r="C66" s="384"/>
      <c r="D66" s="101" t="s">
        <v>457</v>
      </c>
      <c r="E66" s="207"/>
      <c r="F66" s="207"/>
      <c r="G66" s="207"/>
      <c r="H66" s="277">
        <f t="shared" si="0"/>
        <v>0</v>
      </c>
      <c r="I66" s="207"/>
      <c r="J66" s="210"/>
    </row>
    <row r="67" spans="1:10" x14ac:dyDescent="0.2">
      <c r="A67" s="56">
        <f t="shared" si="1"/>
        <v>64</v>
      </c>
      <c r="B67" s="100" t="s">
        <v>165</v>
      </c>
      <c r="C67" s="384"/>
      <c r="D67" s="101" t="s">
        <v>458</v>
      </c>
      <c r="E67" s="207"/>
      <c r="F67" s="207"/>
      <c r="G67" s="207"/>
      <c r="H67" s="277">
        <f t="shared" si="0"/>
        <v>0</v>
      </c>
      <c r="I67" s="207"/>
      <c r="J67" s="210"/>
    </row>
    <row r="68" spans="1:10" ht="13.5" thickBot="1" x14ac:dyDescent="0.25">
      <c r="A68" s="241">
        <f t="shared" si="1"/>
        <v>65</v>
      </c>
      <c r="B68" s="153" t="s">
        <v>509</v>
      </c>
      <c r="C68" s="229"/>
      <c r="D68" s="291" t="s">
        <v>373</v>
      </c>
      <c r="E68" s="221"/>
      <c r="F68" s="221"/>
      <c r="G68" s="221"/>
      <c r="H68" s="278">
        <f t="shared" si="0"/>
        <v>0</v>
      </c>
      <c r="I68" s="221"/>
      <c r="J68" s="222"/>
    </row>
    <row r="69" spans="1:10" x14ac:dyDescent="0.2">
      <c r="A69" s="61"/>
      <c r="B69" s="61"/>
      <c r="C69" s="61"/>
      <c r="D69" s="61"/>
      <c r="E69" s="61"/>
      <c r="F69" s="61"/>
      <c r="G69" s="61"/>
      <c r="H69" s="61"/>
      <c r="I69" s="61"/>
    </row>
    <row r="70" spans="1:10" x14ac:dyDescent="0.2">
      <c r="A70"/>
    </row>
    <row r="71" spans="1:10" x14ac:dyDescent="0.2">
      <c r="A71"/>
      <c r="E71" s="16"/>
    </row>
    <row r="72" spans="1:10" x14ac:dyDescent="0.2">
      <c r="A72"/>
      <c r="E72" s="16"/>
    </row>
    <row r="73" spans="1:10" x14ac:dyDescent="0.2">
      <c r="A73"/>
      <c r="E73" s="16"/>
    </row>
    <row r="74" spans="1:10" x14ac:dyDescent="0.2">
      <c r="A74"/>
      <c r="E74" s="16"/>
    </row>
    <row r="75" spans="1:10" x14ac:dyDescent="0.2">
      <c r="A75"/>
      <c r="E75" s="16"/>
    </row>
    <row r="76" spans="1:10" x14ac:dyDescent="0.2">
      <c r="A76"/>
      <c r="E76" s="16"/>
    </row>
    <row r="77" spans="1:10" x14ac:dyDescent="0.2">
      <c r="A77"/>
    </row>
    <row r="78" spans="1:10" x14ac:dyDescent="0.2">
      <c r="A78"/>
    </row>
    <row r="79" spans="1:10" x14ac:dyDescent="0.2">
      <c r="A79"/>
    </row>
    <row r="80" spans="1:10" x14ac:dyDescent="0.2">
      <c r="A80"/>
    </row>
    <row r="81" spans="1:1" x14ac:dyDescent="0.2">
      <c r="A81"/>
    </row>
    <row r="82" spans="1:1" x14ac:dyDescent="0.2">
      <c r="A82"/>
    </row>
    <row r="83" spans="1:1" x14ac:dyDescent="0.2">
      <c r="A83"/>
    </row>
    <row r="84" spans="1:1" x14ac:dyDescent="0.2">
      <c r="A84"/>
    </row>
    <row r="85" spans="1:1" x14ac:dyDescent="0.2">
      <c r="A85"/>
    </row>
    <row r="86" spans="1:1" x14ac:dyDescent="0.2">
      <c r="A86"/>
    </row>
    <row r="87" spans="1:1" x14ac:dyDescent="0.2">
      <c r="A87"/>
    </row>
    <row r="88" spans="1:1" x14ac:dyDescent="0.2">
      <c r="A88"/>
    </row>
    <row r="89" spans="1:1" x14ac:dyDescent="0.2">
      <c r="A89"/>
    </row>
    <row r="90" spans="1:1" x14ac:dyDescent="0.2">
      <c r="A90"/>
    </row>
    <row r="91" spans="1:1" x14ac:dyDescent="0.2">
      <c r="A91"/>
    </row>
    <row r="92" spans="1:1" x14ac:dyDescent="0.2">
      <c r="A92"/>
    </row>
    <row r="93" spans="1:1" x14ac:dyDescent="0.2">
      <c r="A93"/>
    </row>
    <row r="94" spans="1:1" x14ac:dyDescent="0.2">
      <c r="A94"/>
    </row>
    <row r="95" spans="1:1" x14ac:dyDescent="0.2">
      <c r="A95"/>
    </row>
    <row r="96" spans="1:1" x14ac:dyDescent="0.2">
      <c r="A96"/>
    </row>
    <row r="97" spans="1:1" x14ac:dyDescent="0.2">
      <c r="A97"/>
    </row>
    <row r="98" spans="1:1" x14ac:dyDescent="0.2">
      <c r="A98"/>
    </row>
    <row r="99" spans="1:1" x14ac:dyDescent="0.2">
      <c r="A99"/>
    </row>
    <row r="100" spans="1:1" x14ac:dyDescent="0.2">
      <c r="A100"/>
    </row>
    <row r="101" spans="1:1" x14ac:dyDescent="0.2">
      <c r="A101"/>
    </row>
    <row r="102" spans="1:1" x14ac:dyDescent="0.2">
      <c r="A102"/>
    </row>
    <row r="103" spans="1:1" x14ac:dyDescent="0.2">
      <c r="A103"/>
    </row>
    <row r="104" spans="1:1" x14ac:dyDescent="0.2">
      <c r="A104"/>
    </row>
    <row r="105" spans="1:1" x14ac:dyDescent="0.2">
      <c r="A105"/>
    </row>
    <row r="106" spans="1:1" x14ac:dyDescent="0.2">
      <c r="A106"/>
    </row>
    <row r="107" spans="1:1" x14ac:dyDescent="0.2">
      <c r="A107"/>
    </row>
    <row r="108" spans="1:1" x14ac:dyDescent="0.2">
      <c r="A108"/>
    </row>
    <row r="109" spans="1:1" x14ac:dyDescent="0.2">
      <c r="A109"/>
    </row>
    <row r="110" spans="1:1" x14ac:dyDescent="0.2">
      <c r="A110"/>
    </row>
    <row r="111" spans="1:1" x14ac:dyDescent="0.2">
      <c r="A111"/>
    </row>
    <row r="112" spans="1:1" x14ac:dyDescent="0.2">
      <c r="A112"/>
    </row>
    <row r="113" spans="1:1" x14ac:dyDescent="0.2">
      <c r="A113"/>
    </row>
    <row r="114" spans="1:1" x14ac:dyDescent="0.2">
      <c r="A114"/>
    </row>
    <row r="115" spans="1:1" x14ac:dyDescent="0.2">
      <c r="A115"/>
    </row>
    <row r="116" spans="1:1" x14ac:dyDescent="0.2">
      <c r="A116"/>
    </row>
    <row r="117" spans="1:1" x14ac:dyDescent="0.2">
      <c r="A117"/>
    </row>
    <row r="118" spans="1:1" x14ac:dyDescent="0.2">
      <c r="A118"/>
    </row>
    <row r="119" spans="1:1" x14ac:dyDescent="0.2">
      <c r="A119"/>
    </row>
  </sheetData>
  <sheetProtection password="DF15" sheet="1" objects="1" scenarios="1"/>
  <customSheetViews>
    <customSheetView guid="{BBBDFB0D-0382-4063-96AC-44BAFDAB22E3}" scale="105" showGridLines="0" zeroValues="0" fitToPage="1" printArea="1">
      <selection activeCell="I3" sqref="I3"/>
      <pageMargins left="0.27559055118110237" right="0.27559055118110237" top="0.51181102362204722" bottom="0.31496062992125984" header="0.27559055118110237" footer="0.27559055118110237"/>
      <printOptions horizontalCentered="1"/>
      <pageSetup paperSize="9" scale="89" orientation="portrait" r:id="rId1"/>
      <headerFooter alignWithMargins="0">
        <oddHeader>&amp;C&amp;"Arial,Fett"&amp;11Investitonskonzept</oddHeader>
      </headerFooter>
    </customSheetView>
    <customSheetView guid="{26C65640-A639-4B39-AAA9-2BD3FD601805}" fitToPage="1">
      <selection activeCell="M34" sqref="M34"/>
      <pageMargins left="0.27559055118110237" right="0.27559055118110237" top="0.51181102362204722" bottom="0.31496062992125984" header="0.27559055118110237" footer="0.27559055118110237"/>
      <printOptions horizontalCentered="1"/>
      <pageSetup paperSize="9" scale="89" orientation="portrait" r:id="rId2"/>
      <headerFooter alignWithMargins="0">
        <oddHeader>&amp;C&amp;"Arial,Fett"&amp;11Investitonskonzept</oddHeader>
      </headerFooter>
    </customSheetView>
    <customSheetView guid="{BE2505B5-6FB1-42D5-9653-BA06AE8B9806}" showPageBreaks="1" fitToPage="1" printArea="1">
      <selection activeCell="M34" sqref="M34"/>
      <pageMargins left="0.27559055118110237" right="0.27559055118110237" top="0.51181102362204722" bottom="0.31496062992125984" header="0.27559055118110237" footer="0.27559055118110237"/>
      <printOptions horizontalCentered="1"/>
      <pageSetup paperSize="9" scale="89" orientation="portrait" r:id="rId3"/>
      <headerFooter alignWithMargins="0">
        <oddHeader>&amp;C&amp;"Arial,Fett"&amp;11Investitonskonzept</oddHeader>
      </headerFooter>
    </customSheetView>
  </customSheetViews>
  <mergeCells count="7">
    <mergeCell ref="C62:G62"/>
    <mergeCell ref="C2:G2"/>
    <mergeCell ref="B40:C40"/>
    <mergeCell ref="B25:B39"/>
    <mergeCell ref="B4:B24"/>
    <mergeCell ref="B47:B50"/>
    <mergeCell ref="C8:D8"/>
  </mergeCells>
  <phoneticPr fontId="0" type="noConversion"/>
  <dataValidations count="5">
    <dataValidation type="whole" allowBlank="1" showInputMessage="1" showErrorMessage="1" sqref="I4:J18 I63:J68 E20:G23 E4:G18 E63:G68">
      <formula1>0</formula1>
      <formula2>99999999</formula2>
    </dataValidation>
    <dataValidation type="whole" allowBlank="1" showInputMessage="1" showErrorMessage="1" sqref="H55:H61 I59:J61 I55:J57 H19:J23 F60:G61 E19:G19 E41:J42 E44:J45 E47:J50 E52:J53 E55:G57">
      <formula1>-99999999</formula1>
      <formula2>99999999</formula2>
    </dataValidation>
    <dataValidation type="whole" allowBlank="1" showInputMessage="1" showErrorMessage="1" sqref="E25:J39">
      <formula1>-99999999</formula1>
      <formula2>0</formula2>
    </dataValidation>
    <dataValidation type="decimal" allowBlank="1" showInputMessage="1" showErrorMessage="1" sqref="H25:H57 E24:J24 E39:J40 E46:J46 E51:J51 E54:J54 E18:J18 H4:H23 E43:J43 E58:J61">
      <formula1>-99999999</formula1>
      <formula2>99999999</formula2>
    </dataValidation>
    <dataValidation type="decimal" allowBlank="1" showInputMessage="1" showErrorMessage="1" sqref="H63:H68">
      <formula1>0</formula1>
      <formula2>99999999</formula2>
    </dataValidation>
  </dataValidations>
  <printOptions horizontalCentered="1"/>
  <pageMargins left="0.27559055118110237" right="0.27559055118110237" top="0.51181102362204722" bottom="0.31496062992125984" header="0.27559055118110237" footer="0.27559055118110237"/>
  <pageSetup paperSize="9" scale="89" orientation="portrait" r:id="rId4"/>
  <headerFooter alignWithMargins="0">
    <oddHeader>&amp;C&amp;"Arial,Fett"&amp;11Investitonskonzept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activeCell="D5" sqref="D5"/>
    </sheetView>
  </sheetViews>
  <sheetFormatPr baseColWidth="10" defaultRowHeight="12.75" x14ac:dyDescent="0.2"/>
  <cols>
    <col min="1" max="1" width="2.7109375" style="140" customWidth="1"/>
    <col min="2" max="2" width="2.42578125" customWidth="1"/>
    <col min="3" max="3" width="32.140625" customWidth="1"/>
    <col min="4" max="7" width="14.5703125" customWidth="1"/>
  </cols>
  <sheetData>
    <row r="1" spans="1:9" s="82" customFormat="1" ht="24.75" customHeight="1" thickBot="1" x14ac:dyDescent="0.25">
      <c r="A1" s="81" t="str">
        <f>'I_ 0'!A1</f>
        <v xml:space="preserve"> </v>
      </c>
      <c r="C1" s="304"/>
      <c r="D1" s="304"/>
      <c r="E1" s="304"/>
      <c r="F1" s="304"/>
      <c r="G1" s="85">
        <v>3</v>
      </c>
      <c r="I1" s="85"/>
    </row>
    <row r="2" spans="1:9" s="123" customFormat="1" ht="20.100000000000001" customHeight="1" thickBot="1" x14ac:dyDescent="0.25">
      <c r="A2" s="944" t="s">
        <v>776</v>
      </c>
      <c r="B2" s="945"/>
      <c r="C2" s="945"/>
      <c r="D2" s="945"/>
      <c r="E2" s="945"/>
      <c r="F2" s="945"/>
      <c r="G2" s="946"/>
    </row>
    <row r="3" spans="1:9" ht="48" customHeight="1" x14ac:dyDescent="0.2">
      <c r="A3" s="649" t="s">
        <v>524</v>
      </c>
      <c r="B3" s="942" t="s">
        <v>292</v>
      </c>
      <c r="C3" s="943"/>
      <c r="D3" s="154" t="s">
        <v>293</v>
      </c>
      <c r="E3" s="154" t="s">
        <v>331</v>
      </c>
      <c r="F3" s="154" t="s">
        <v>518</v>
      </c>
      <c r="G3" s="155" t="s">
        <v>648</v>
      </c>
    </row>
    <row r="4" spans="1:9" ht="15" customHeight="1" x14ac:dyDescent="0.2">
      <c r="A4" s="650">
        <v>1</v>
      </c>
      <c r="B4" s="651" t="s">
        <v>255</v>
      </c>
      <c r="C4" s="652"/>
      <c r="D4" s="428"/>
      <c r="E4" s="428"/>
      <c r="F4" s="428"/>
      <c r="G4" s="429"/>
    </row>
    <row r="5" spans="1:9" x14ac:dyDescent="0.2">
      <c r="A5" s="650">
        <v>2</v>
      </c>
      <c r="B5" s="653" t="s">
        <v>157</v>
      </c>
      <c r="C5" s="654" t="s">
        <v>323</v>
      </c>
      <c r="D5" s="872"/>
      <c r="E5" s="872"/>
      <c r="F5" s="872"/>
      <c r="G5" s="497">
        <f t="shared" ref="G5:G18" si="0">D5-E5-F5</f>
        <v>0</v>
      </c>
    </row>
    <row r="6" spans="1:9" x14ac:dyDescent="0.2">
      <c r="A6" s="650">
        <v>3</v>
      </c>
      <c r="B6" s="134" t="s">
        <v>157</v>
      </c>
      <c r="C6" s="655" t="s">
        <v>169</v>
      </c>
      <c r="D6" s="869"/>
      <c r="E6" s="882"/>
      <c r="F6" s="869"/>
      <c r="G6" s="498">
        <f t="shared" si="0"/>
        <v>0</v>
      </c>
    </row>
    <row r="7" spans="1:9" x14ac:dyDescent="0.2">
      <c r="A7" s="650">
        <v>4</v>
      </c>
      <c r="B7" s="134" t="s">
        <v>157</v>
      </c>
      <c r="C7" s="655" t="s">
        <v>170</v>
      </c>
      <c r="D7" s="869"/>
      <c r="E7" s="869"/>
      <c r="F7" s="869"/>
      <c r="G7" s="498">
        <f t="shared" si="0"/>
        <v>0</v>
      </c>
    </row>
    <row r="8" spans="1:9" x14ac:dyDescent="0.2">
      <c r="A8" s="650">
        <v>5</v>
      </c>
      <c r="B8" s="134" t="s">
        <v>157</v>
      </c>
      <c r="C8" s="655" t="s">
        <v>171</v>
      </c>
      <c r="D8" s="869"/>
      <c r="E8" s="869"/>
      <c r="F8" s="869"/>
      <c r="G8" s="498">
        <f t="shared" si="0"/>
        <v>0</v>
      </c>
    </row>
    <row r="9" spans="1:9" x14ac:dyDescent="0.2">
      <c r="A9" s="650">
        <v>6</v>
      </c>
      <c r="B9" s="134" t="s">
        <v>157</v>
      </c>
      <c r="C9" s="655" t="s">
        <v>172</v>
      </c>
      <c r="D9" s="869"/>
      <c r="E9" s="869"/>
      <c r="F9" s="869"/>
      <c r="G9" s="498">
        <f t="shared" si="0"/>
        <v>0</v>
      </c>
    </row>
    <row r="10" spans="1:9" x14ac:dyDescent="0.2">
      <c r="A10" s="650">
        <v>7</v>
      </c>
      <c r="B10" s="134" t="s">
        <v>157</v>
      </c>
      <c r="C10" s="655" t="s">
        <v>173</v>
      </c>
      <c r="D10" s="869"/>
      <c r="E10" s="869"/>
      <c r="F10" s="869"/>
      <c r="G10" s="498">
        <f t="shared" si="0"/>
        <v>0</v>
      </c>
    </row>
    <row r="11" spans="1:9" x14ac:dyDescent="0.2">
      <c r="A11" s="650">
        <v>8</v>
      </c>
      <c r="B11" s="134" t="s">
        <v>157</v>
      </c>
      <c r="C11" s="655" t="s">
        <v>174</v>
      </c>
      <c r="D11" s="869"/>
      <c r="E11" s="869"/>
      <c r="F11" s="869"/>
      <c r="G11" s="498">
        <f t="shared" si="0"/>
        <v>0</v>
      </c>
    </row>
    <row r="12" spans="1:9" x14ac:dyDescent="0.2">
      <c r="A12" s="650">
        <v>9</v>
      </c>
      <c r="B12" s="134" t="s">
        <v>157</v>
      </c>
      <c r="C12" s="655" t="s">
        <v>218</v>
      </c>
      <c r="D12" s="869"/>
      <c r="E12" s="869"/>
      <c r="F12" s="883"/>
      <c r="G12" s="498">
        <f t="shared" si="0"/>
        <v>0</v>
      </c>
    </row>
    <row r="13" spans="1:9" x14ac:dyDescent="0.2">
      <c r="A13" s="650">
        <v>10</v>
      </c>
      <c r="B13" s="134" t="s">
        <v>157</v>
      </c>
      <c r="C13" s="655" t="s">
        <v>721</v>
      </c>
      <c r="D13" s="869"/>
      <c r="E13" s="869"/>
      <c r="F13" s="869"/>
      <c r="G13" s="498">
        <f t="shared" si="0"/>
        <v>0</v>
      </c>
    </row>
    <row r="14" spans="1:9" x14ac:dyDescent="0.2">
      <c r="A14" s="650">
        <v>11</v>
      </c>
      <c r="B14" s="134" t="s">
        <v>157</v>
      </c>
      <c r="C14" s="655" t="s">
        <v>660</v>
      </c>
      <c r="D14" s="869"/>
      <c r="E14" s="869"/>
      <c r="F14" s="869"/>
      <c r="G14" s="498">
        <f t="shared" si="0"/>
        <v>0</v>
      </c>
    </row>
    <row r="15" spans="1:9" x14ac:dyDescent="0.2">
      <c r="A15" s="650">
        <v>12</v>
      </c>
      <c r="B15" s="134" t="s">
        <v>157</v>
      </c>
      <c r="C15" s="655" t="s">
        <v>175</v>
      </c>
      <c r="D15" s="869"/>
      <c r="E15" s="869"/>
      <c r="F15" s="869"/>
      <c r="G15" s="498">
        <f t="shared" si="0"/>
        <v>0</v>
      </c>
    </row>
    <row r="16" spans="1:9" x14ac:dyDescent="0.2">
      <c r="A16" s="650">
        <v>13</v>
      </c>
      <c r="B16" s="134" t="s">
        <v>157</v>
      </c>
      <c r="C16" s="655" t="s">
        <v>176</v>
      </c>
      <c r="D16" s="869"/>
      <c r="E16" s="869"/>
      <c r="F16" s="869"/>
      <c r="G16" s="498">
        <f t="shared" si="0"/>
        <v>0</v>
      </c>
    </row>
    <row r="17" spans="1:7" x14ac:dyDescent="0.2">
      <c r="A17" s="650">
        <v>14</v>
      </c>
      <c r="B17" s="134" t="s">
        <v>157</v>
      </c>
      <c r="C17" s="655" t="s">
        <v>256</v>
      </c>
      <c r="D17" s="869"/>
      <c r="E17" s="869"/>
      <c r="F17" s="869"/>
      <c r="G17" s="498">
        <f t="shared" si="0"/>
        <v>0</v>
      </c>
    </row>
    <row r="18" spans="1:7" x14ac:dyDescent="0.2">
      <c r="A18" s="650">
        <v>15</v>
      </c>
      <c r="B18" s="656" t="s">
        <v>157</v>
      </c>
      <c r="C18" s="902" t="s">
        <v>722</v>
      </c>
      <c r="D18" s="870"/>
      <c r="E18" s="870"/>
      <c r="F18" s="870"/>
      <c r="G18" s="499">
        <f t="shared" si="0"/>
        <v>0</v>
      </c>
    </row>
    <row r="19" spans="1:7" x14ac:dyDescent="0.2">
      <c r="A19" s="650">
        <v>16</v>
      </c>
      <c r="B19" s="651" t="s">
        <v>247</v>
      </c>
      <c r="C19" s="652"/>
      <c r="D19" s="428"/>
      <c r="E19" s="428"/>
      <c r="F19" s="428"/>
      <c r="G19" s="429"/>
    </row>
    <row r="20" spans="1:7" x14ac:dyDescent="0.2">
      <c r="A20" s="650">
        <v>17</v>
      </c>
      <c r="B20" s="134" t="s">
        <v>157</v>
      </c>
      <c r="C20" s="655" t="s">
        <v>757</v>
      </c>
      <c r="D20" s="869"/>
      <c r="E20" s="869"/>
      <c r="F20" s="869"/>
      <c r="G20" s="498">
        <f>D20-E20-F20</f>
        <v>0</v>
      </c>
    </row>
    <row r="21" spans="1:7" x14ac:dyDescent="0.2">
      <c r="A21" s="650">
        <v>18</v>
      </c>
      <c r="B21" s="656" t="s">
        <v>157</v>
      </c>
      <c r="C21" s="657" t="s">
        <v>646</v>
      </c>
      <c r="D21" s="870"/>
      <c r="E21" s="870"/>
      <c r="F21" s="870"/>
      <c r="G21" s="499">
        <f>D21-E21-F21</f>
        <v>0</v>
      </c>
    </row>
    <row r="22" spans="1:7" x14ac:dyDescent="0.2">
      <c r="A22" s="650">
        <v>19</v>
      </c>
      <c r="B22" s="651" t="s">
        <v>257</v>
      </c>
      <c r="C22" s="652"/>
      <c r="D22" s="428"/>
      <c r="E22" s="428"/>
      <c r="F22" s="428"/>
      <c r="G22" s="429"/>
    </row>
    <row r="23" spans="1:7" x14ac:dyDescent="0.2">
      <c r="A23" s="650">
        <v>20</v>
      </c>
      <c r="B23" s="134" t="s">
        <v>157</v>
      </c>
      <c r="C23" s="658" t="s">
        <v>177</v>
      </c>
      <c r="D23" s="869"/>
      <c r="E23" s="875"/>
      <c r="F23" s="869"/>
      <c r="G23" s="498">
        <f>D23-E23-F23</f>
        <v>0</v>
      </c>
    </row>
    <row r="24" spans="1:7" x14ac:dyDescent="0.2">
      <c r="A24" s="650">
        <v>21</v>
      </c>
      <c r="B24" s="134" t="s">
        <v>157</v>
      </c>
      <c r="C24" s="658" t="s">
        <v>324</v>
      </c>
      <c r="D24" s="869"/>
      <c r="E24" s="875"/>
      <c r="F24" s="869"/>
      <c r="G24" s="498">
        <f>D24-E24-F24</f>
        <v>0</v>
      </c>
    </row>
    <row r="25" spans="1:7" x14ac:dyDescent="0.2">
      <c r="A25" s="650">
        <v>22</v>
      </c>
      <c r="B25" s="134" t="s">
        <v>157</v>
      </c>
      <c r="C25" s="658" t="s">
        <v>325</v>
      </c>
      <c r="D25" s="869"/>
      <c r="E25" s="875"/>
      <c r="F25" s="869"/>
      <c r="G25" s="498">
        <f>D25-E25-F25</f>
        <v>0</v>
      </c>
    </row>
    <row r="26" spans="1:7" x14ac:dyDescent="0.2">
      <c r="A26" s="650">
        <v>23</v>
      </c>
      <c r="B26" s="134" t="s">
        <v>157</v>
      </c>
      <c r="C26" s="659" t="s">
        <v>250</v>
      </c>
      <c r="D26" s="873"/>
      <c r="E26" s="876"/>
      <c r="F26" s="873"/>
      <c r="G26" s="500">
        <f>D26-E26-F26</f>
        <v>0</v>
      </c>
    </row>
    <row r="27" spans="1:7" x14ac:dyDescent="0.2">
      <c r="A27" s="650">
        <v>24</v>
      </c>
      <c r="B27" s="660" t="s">
        <v>157</v>
      </c>
      <c r="C27" s="902" t="s">
        <v>722</v>
      </c>
      <c r="D27" s="870"/>
      <c r="E27" s="879"/>
      <c r="F27" s="870"/>
      <c r="G27" s="499">
        <f>D27-E27-F27</f>
        <v>0</v>
      </c>
    </row>
    <row r="28" spans="1:7" x14ac:dyDescent="0.2">
      <c r="A28" s="650">
        <v>25</v>
      </c>
      <c r="B28" s="651" t="s">
        <v>242</v>
      </c>
      <c r="C28" s="652"/>
      <c r="D28" s="428"/>
      <c r="E28" s="428"/>
      <c r="F28" s="428"/>
      <c r="G28" s="429"/>
    </row>
    <row r="29" spans="1:7" x14ac:dyDescent="0.2">
      <c r="A29" s="650">
        <v>26</v>
      </c>
      <c r="B29" s="134" t="s">
        <v>157</v>
      </c>
      <c r="C29" s="655" t="s">
        <v>246</v>
      </c>
      <c r="D29" s="875"/>
      <c r="E29" s="869"/>
      <c r="F29" s="875"/>
      <c r="G29" s="498">
        <f>D29-E29-F29</f>
        <v>0</v>
      </c>
    </row>
    <row r="30" spans="1:7" x14ac:dyDescent="0.2">
      <c r="A30" s="650">
        <v>27</v>
      </c>
      <c r="B30" s="134" t="s">
        <v>157</v>
      </c>
      <c r="C30" s="655" t="s">
        <v>245</v>
      </c>
      <c r="D30" s="875"/>
      <c r="E30" s="869"/>
      <c r="F30" s="875"/>
      <c r="G30" s="498">
        <f>D30-E30-F30</f>
        <v>0</v>
      </c>
    </row>
    <row r="31" spans="1:7" x14ac:dyDescent="0.2">
      <c r="A31" s="650">
        <v>28</v>
      </c>
      <c r="B31" s="134" t="s">
        <v>157</v>
      </c>
      <c r="C31" s="655" t="s">
        <v>244</v>
      </c>
      <c r="D31" s="875"/>
      <c r="E31" s="869"/>
      <c r="F31" s="875"/>
      <c r="G31" s="498">
        <f>D31-E31-F31</f>
        <v>0</v>
      </c>
    </row>
    <row r="32" spans="1:7" x14ac:dyDescent="0.2">
      <c r="A32" s="650">
        <v>29</v>
      </c>
      <c r="B32" s="134" t="s">
        <v>157</v>
      </c>
      <c r="C32" s="655" t="s">
        <v>512</v>
      </c>
      <c r="D32" s="875"/>
      <c r="E32" s="869"/>
      <c r="F32" s="875"/>
      <c r="G32" s="498">
        <f>D32-E32-F32</f>
        <v>0</v>
      </c>
    </row>
    <row r="33" spans="1:7" x14ac:dyDescent="0.2">
      <c r="A33" s="650">
        <v>30</v>
      </c>
      <c r="B33" s="661" t="s">
        <v>157</v>
      </c>
      <c r="C33" s="902" t="s">
        <v>722</v>
      </c>
      <c r="D33" s="870"/>
      <c r="E33" s="873"/>
      <c r="F33" s="876"/>
      <c r="G33" s="500">
        <f>D33-E33-F33</f>
        <v>0</v>
      </c>
    </row>
    <row r="34" spans="1:7" x14ac:dyDescent="0.2">
      <c r="A34" s="650">
        <v>31</v>
      </c>
      <c r="B34" s="651" t="s">
        <v>179</v>
      </c>
      <c r="C34" s="652"/>
      <c r="D34" s="428"/>
      <c r="E34" s="428"/>
      <c r="F34" s="428"/>
      <c r="G34" s="429"/>
    </row>
    <row r="35" spans="1:7" x14ac:dyDescent="0.2">
      <c r="A35" s="650">
        <v>32</v>
      </c>
      <c r="B35" s="134" t="s">
        <v>157</v>
      </c>
      <c r="C35" s="658" t="s">
        <v>178</v>
      </c>
      <c r="D35" s="869"/>
      <c r="E35" s="875"/>
      <c r="F35" s="869"/>
      <c r="G35" s="498">
        <f t="shared" ref="G35:G50" si="1">D35-E35-F35</f>
        <v>0</v>
      </c>
    </row>
    <row r="36" spans="1:7" x14ac:dyDescent="0.2">
      <c r="A36" s="650">
        <v>33</v>
      </c>
      <c r="B36" s="134" t="s">
        <v>157</v>
      </c>
      <c r="C36" s="658" t="s">
        <v>819</v>
      </c>
      <c r="D36" s="869"/>
      <c r="E36" s="875"/>
      <c r="F36" s="869"/>
      <c r="G36" s="498"/>
    </row>
    <row r="37" spans="1:7" x14ac:dyDescent="0.2">
      <c r="A37" s="650">
        <v>34</v>
      </c>
      <c r="B37" s="134" t="s">
        <v>157</v>
      </c>
      <c r="C37" s="658" t="s">
        <v>180</v>
      </c>
      <c r="D37" s="869"/>
      <c r="E37" s="875"/>
      <c r="F37" s="869"/>
      <c r="G37" s="498">
        <f t="shared" si="1"/>
        <v>0</v>
      </c>
    </row>
    <row r="38" spans="1:7" x14ac:dyDescent="0.2">
      <c r="A38" s="650">
        <v>35</v>
      </c>
      <c r="B38" s="134" t="s">
        <v>157</v>
      </c>
      <c r="C38" s="658" t="s">
        <v>73</v>
      </c>
      <c r="D38" s="869"/>
      <c r="E38" s="875"/>
      <c r="F38" s="869"/>
      <c r="G38" s="498">
        <f t="shared" si="1"/>
        <v>0</v>
      </c>
    </row>
    <row r="39" spans="1:7" x14ac:dyDescent="0.2">
      <c r="A39" s="650">
        <v>36</v>
      </c>
      <c r="B39" s="134" t="s">
        <v>157</v>
      </c>
      <c r="C39" s="658" t="s">
        <v>71</v>
      </c>
      <c r="D39" s="869"/>
      <c r="E39" s="875"/>
      <c r="F39" s="869"/>
      <c r="G39" s="498">
        <f t="shared" si="1"/>
        <v>0</v>
      </c>
    </row>
    <row r="40" spans="1:7" x14ac:dyDescent="0.2">
      <c r="A40" s="650">
        <v>37</v>
      </c>
      <c r="B40" s="660" t="s">
        <v>157</v>
      </c>
      <c r="C40" s="902" t="s">
        <v>722</v>
      </c>
      <c r="D40" s="870"/>
      <c r="E40" s="879"/>
      <c r="F40" s="870"/>
      <c r="G40" s="499">
        <f t="shared" si="1"/>
        <v>0</v>
      </c>
    </row>
    <row r="41" spans="1:7" x14ac:dyDescent="0.2">
      <c r="A41" s="650">
        <v>38</v>
      </c>
      <c r="B41" s="947" t="s">
        <v>647</v>
      </c>
      <c r="C41" s="948"/>
      <c r="D41" s="870"/>
      <c r="E41" s="880"/>
      <c r="F41" s="474"/>
      <c r="G41" s="293">
        <f t="shared" si="1"/>
        <v>0</v>
      </c>
    </row>
    <row r="42" spans="1:7" x14ac:dyDescent="0.2">
      <c r="A42" s="650">
        <v>39</v>
      </c>
      <c r="B42" s="662" t="s">
        <v>517</v>
      </c>
      <c r="C42" s="663"/>
      <c r="D42" s="877"/>
      <c r="E42" s="474"/>
      <c r="F42" s="877"/>
      <c r="G42" s="293">
        <f t="shared" si="1"/>
        <v>0</v>
      </c>
    </row>
    <row r="43" spans="1:7" x14ac:dyDescent="0.2">
      <c r="A43" s="650">
        <v>40</v>
      </c>
      <c r="B43" s="662" t="s">
        <v>181</v>
      </c>
      <c r="C43" s="663"/>
      <c r="D43" s="877"/>
      <c r="E43" s="474"/>
      <c r="F43" s="877"/>
      <c r="G43" s="293">
        <f t="shared" si="1"/>
        <v>0</v>
      </c>
    </row>
    <row r="44" spans="1:7" x14ac:dyDescent="0.2">
      <c r="A44" s="650">
        <v>41</v>
      </c>
      <c r="B44" s="662" t="s">
        <v>182</v>
      </c>
      <c r="C44" s="663"/>
      <c r="D44" s="877"/>
      <c r="E44" s="474"/>
      <c r="F44" s="877"/>
      <c r="G44" s="293">
        <f t="shared" si="1"/>
        <v>0</v>
      </c>
    </row>
    <row r="45" spans="1:7" x14ac:dyDescent="0.2">
      <c r="A45" s="650">
        <v>42</v>
      </c>
      <c r="B45" s="662" t="s">
        <v>2</v>
      </c>
      <c r="C45" s="663"/>
      <c r="D45" s="877"/>
      <c r="E45" s="474"/>
      <c r="F45" s="877"/>
      <c r="G45" s="293">
        <f t="shared" si="1"/>
        <v>0</v>
      </c>
    </row>
    <row r="46" spans="1:7" x14ac:dyDescent="0.2">
      <c r="A46" s="650">
        <v>43</v>
      </c>
      <c r="B46" s="662" t="s">
        <v>603</v>
      </c>
      <c r="C46" s="663"/>
      <c r="D46" s="877"/>
      <c r="E46" s="474"/>
      <c r="F46" s="877"/>
      <c r="G46" s="293">
        <f t="shared" si="1"/>
        <v>0</v>
      </c>
    </row>
    <row r="47" spans="1:7" x14ac:dyDescent="0.2">
      <c r="A47" s="650">
        <v>44</v>
      </c>
      <c r="B47" s="662" t="s">
        <v>602</v>
      </c>
      <c r="C47" s="663"/>
      <c r="D47" s="877"/>
      <c r="E47" s="474"/>
      <c r="F47" s="877"/>
      <c r="G47" s="293">
        <f t="shared" si="1"/>
        <v>0</v>
      </c>
    </row>
    <row r="48" spans="1:7" x14ac:dyDescent="0.2">
      <c r="A48" s="650">
        <v>45</v>
      </c>
      <c r="B48" s="664" t="s">
        <v>334</v>
      </c>
      <c r="C48" s="665"/>
      <c r="D48" s="870"/>
      <c r="E48" s="879"/>
      <c r="F48" s="870"/>
      <c r="G48" s="294">
        <f t="shared" si="1"/>
        <v>0</v>
      </c>
    </row>
    <row r="49" spans="1:7" ht="13.5" thickBot="1" x14ac:dyDescent="0.25">
      <c r="A49" s="650">
        <v>46</v>
      </c>
      <c r="B49" s="664" t="s">
        <v>326</v>
      </c>
      <c r="C49" s="665"/>
      <c r="D49" s="878"/>
      <c r="E49" s="881"/>
      <c r="F49" s="300"/>
      <c r="G49" s="501">
        <f t="shared" si="1"/>
        <v>0</v>
      </c>
    </row>
    <row r="50" spans="1:7" ht="13.5" thickBot="1" x14ac:dyDescent="0.25">
      <c r="A50" s="650">
        <v>47</v>
      </c>
      <c r="B50" s="666" t="s">
        <v>333</v>
      </c>
      <c r="C50" s="666"/>
      <c r="D50" s="299">
        <f>SUM(D5:D49)</f>
        <v>0</v>
      </c>
      <c r="E50" s="299">
        <f>SUM(E5:E49)</f>
        <v>0</v>
      </c>
      <c r="F50" s="299">
        <f>SUM(F5:F49)</f>
        <v>0</v>
      </c>
      <c r="G50" s="426">
        <f t="shared" si="1"/>
        <v>0</v>
      </c>
    </row>
    <row r="51" spans="1:7" x14ac:dyDescent="0.2">
      <c r="A51" s="650">
        <v>48</v>
      </c>
      <c r="B51" s="667" t="s">
        <v>327</v>
      </c>
      <c r="C51" s="668"/>
      <c r="D51" s="872"/>
      <c r="E51" s="874"/>
      <c r="F51" s="295"/>
      <c r="G51" s="502"/>
    </row>
    <row r="52" spans="1:7" x14ac:dyDescent="0.2">
      <c r="A52" s="650">
        <v>49</v>
      </c>
      <c r="B52" s="669" t="s">
        <v>328</v>
      </c>
      <c r="C52" s="670"/>
      <c r="D52" s="869"/>
      <c r="E52" s="875"/>
      <c r="F52" s="296"/>
      <c r="G52" s="503"/>
    </row>
    <row r="53" spans="1:7" x14ac:dyDescent="0.2">
      <c r="A53" s="650">
        <v>50</v>
      </c>
      <c r="B53" s="669" t="s">
        <v>329</v>
      </c>
      <c r="C53" s="670"/>
      <c r="D53" s="869"/>
      <c r="E53" s="875"/>
      <c r="F53" s="296"/>
      <c r="G53" s="503"/>
    </row>
    <row r="54" spans="1:7" ht="13.5" thickBot="1" x14ac:dyDescent="0.25">
      <c r="A54" s="650">
        <v>51</v>
      </c>
      <c r="B54" s="671" t="s">
        <v>294</v>
      </c>
      <c r="C54" s="672"/>
      <c r="D54" s="873"/>
      <c r="E54" s="876"/>
      <c r="F54" s="297"/>
      <c r="G54" s="504"/>
    </row>
    <row r="55" spans="1:7" ht="13.5" thickBot="1" x14ac:dyDescent="0.25">
      <c r="A55" s="650">
        <v>52</v>
      </c>
      <c r="B55" s="673" t="s">
        <v>330</v>
      </c>
      <c r="C55" s="674"/>
      <c r="D55" s="299">
        <f>SUM(D50:D54)</f>
        <v>0</v>
      </c>
      <c r="E55" s="298"/>
      <c r="F55" s="298"/>
      <c r="G55" s="427"/>
    </row>
    <row r="56" spans="1:7" ht="13.5" thickBot="1" x14ac:dyDescent="0.25">
      <c r="A56" s="650">
        <v>53</v>
      </c>
      <c r="B56" s="675" t="s">
        <v>511</v>
      </c>
      <c r="C56" s="675"/>
      <c r="D56" s="871"/>
      <c r="E56" s="298"/>
      <c r="F56" s="298"/>
      <c r="G56" s="427"/>
    </row>
    <row r="57" spans="1:7" ht="13.5" thickBot="1" x14ac:dyDescent="0.25">
      <c r="A57" s="650">
        <v>54</v>
      </c>
      <c r="B57" s="674" t="s">
        <v>510</v>
      </c>
      <c r="C57" s="674"/>
      <c r="D57" s="298"/>
      <c r="E57" s="299">
        <f>SUM(E50,E51:E56)</f>
        <v>0</v>
      </c>
      <c r="F57" s="298"/>
      <c r="G57" s="427"/>
    </row>
    <row r="58" spans="1:7" ht="13.5" thickBot="1" x14ac:dyDescent="0.25">
      <c r="A58" s="676">
        <v>55</v>
      </c>
      <c r="B58" s="673" t="s">
        <v>332</v>
      </c>
      <c r="C58" s="674"/>
      <c r="D58" s="298"/>
      <c r="E58" s="298"/>
      <c r="F58" s="298"/>
      <c r="G58" s="426">
        <f>G50</f>
        <v>0</v>
      </c>
    </row>
  </sheetData>
  <sheetProtection password="DF15" sheet="1" objects="1" scenarios="1"/>
  <customSheetViews>
    <customSheetView guid="{BBBDFB0D-0382-4063-96AC-44BAFDAB22E3}" scale="115" showGridLines="0" printArea="1" topLeftCell="A4">
      <selection activeCell="C39" sqref="C39"/>
      <pageMargins left="0.39370078740157483" right="0.39370078740157483" top="0.51181102362204722" bottom="0.47244094488188981" header="0.27559055118110237" footer="0.27559055118110237"/>
      <printOptions horizontalCentered="1"/>
      <pageSetup paperSize="9" orientation="portrait" r:id="rId1"/>
      <headerFooter alignWithMargins="0">
        <oddHeader>&amp;C&amp;"Arial,Fett"&amp;11Investitionskonzept</oddHeader>
      </headerFooter>
    </customSheetView>
    <customSheetView guid="{26C65640-A639-4B39-AAA9-2BD3FD601805}">
      <selection activeCell="E18" sqref="E18"/>
      <pageMargins left="0.39370078740157483" right="0.39370078740157483" top="0.51181102362204722" bottom="0.47244094488188981" header="0.27559055118110237" footer="0.27559055118110237"/>
      <printOptions horizontalCentered="1"/>
      <pageSetup paperSize="9" orientation="portrait" r:id="rId2"/>
      <headerFooter alignWithMargins="0">
        <oddHeader>&amp;C&amp;"Arial,Fett"&amp;11Investitionskonzept</oddHeader>
      </headerFooter>
    </customSheetView>
    <customSheetView guid="{BE2505B5-6FB1-42D5-9653-BA06AE8B9806}" showPageBreaks="1" printArea="1">
      <selection activeCell="E18" sqref="E18"/>
      <pageMargins left="0.39370078740157483" right="0.39370078740157483" top="0.51181102362204722" bottom="0.47244094488188981" header="0.27559055118110237" footer="0.27559055118110237"/>
      <printOptions horizontalCentered="1"/>
      <pageSetup paperSize="9" orientation="portrait" r:id="rId3"/>
      <headerFooter alignWithMargins="0">
        <oddHeader>&amp;C&amp;"Arial,Fett"&amp;11Investitionskonzept</oddHeader>
      </headerFooter>
    </customSheetView>
  </customSheetViews>
  <mergeCells count="3">
    <mergeCell ref="B3:C3"/>
    <mergeCell ref="A2:G2"/>
    <mergeCell ref="B41:C41"/>
  </mergeCells>
  <phoneticPr fontId="0" type="noConversion"/>
  <dataValidations count="1">
    <dataValidation type="whole" allowBlank="1" showInputMessage="1" showErrorMessage="1" sqref="G58 D51:E54 D55:D56 E57 D23:G27 D29:G33 D5:G18 D20:G21 D35:G50">
      <formula1>0</formula1>
      <formula2>99999999</formula2>
    </dataValidation>
  </dataValidations>
  <printOptions horizontalCentered="1"/>
  <pageMargins left="0.39370078740157483" right="0.39370078740157483" top="0.51181102362204722" bottom="0.47244094488188981" header="0.27559055118110237" footer="0.27559055118110237"/>
  <pageSetup paperSize="9" orientation="portrait" r:id="rId4"/>
  <headerFooter alignWithMargins="0">
    <oddHeader>&amp;C&amp;"Arial,Fett"&amp;11Investitionskonzept</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0"/>
  <sheetViews>
    <sheetView topLeftCell="A13" zoomScaleNormal="100" workbookViewId="0">
      <selection activeCell="G32" sqref="G32"/>
    </sheetView>
  </sheetViews>
  <sheetFormatPr baseColWidth="10" defaultRowHeight="12.75" x14ac:dyDescent="0.2"/>
  <cols>
    <col min="1" max="1" width="3" style="310" customWidth="1"/>
    <col min="2" max="2" width="5.85546875" style="310" customWidth="1"/>
    <col min="3" max="3" width="29.28515625" style="310" customWidth="1"/>
    <col min="4" max="8" width="12.5703125" style="310" customWidth="1"/>
    <col min="9" max="9" width="9.7109375" style="310" customWidth="1"/>
    <col min="10" max="10" width="9.140625" style="310" customWidth="1"/>
    <col min="11" max="16384" width="11.42578125" style="310"/>
  </cols>
  <sheetData>
    <row r="1" spans="1:15" s="82" customFormat="1" ht="24.95" customHeight="1" thickBot="1" x14ac:dyDescent="0.25">
      <c r="A1" s="81" t="str">
        <f>'I_ 0'!A1</f>
        <v xml:space="preserve"> </v>
      </c>
      <c r="C1" s="304"/>
      <c r="D1" s="304"/>
      <c r="E1" s="304"/>
      <c r="F1" s="304"/>
      <c r="G1" s="304"/>
      <c r="H1" s="85">
        <v>4</v>
      </c>
      <c r="J1" s="85"/>
    </row>
    <row r="2" spans="1:15" s="125" customFormat="1" ht="20.100000000000001" customHeight="1" thickBot="1" x14ac:dyDescent="0.25">
      <c r="A2" s="305"/>
      <c r="B2" s="230"/>
      <c r="C2" s="949" t="s">
        <v>295</v>
      </c>
      <c r="D2" s="949"/>
      <c r="E2" s="949"/>
      <c r="F2" s="949"/>
      <c r="G2" s="949"/>
      <c r="H2" s="306"/>
    </row>
    <row r="3" spans="1:15" s="125" customFormat="1" ht="20.100000000000001" customHeight="1" x14ac:dyDescent="0.2">
      <c r="A3" s="307" t="s">
        <v>524</v>
      </c>
      <c r="B3" s="251" t="s">
        <v>296</v>
      </c>
      <c r="C3" s="252"/>
      <c r="D3" s="253"/>
      <c r="E3" s="253"/>
      <c r="F3" s="253"/>
      <c r="G3" s="252"/>
      <c r="H3" s="254"/>
      <c r="I3" s="255"/>
    </row>
    <row r="4" spans="1:15" x14ac:dyDescent="0.2">
      <c r="A4" s="308">
        <v>1</v>
      </c>
      <c r="B4" s="795"/>
      <c r="C4" s="64"/>
      <c r="D4" s="147" t="s">
        <v>92</v>
      </c>
      <c r="E4" s="189"/>
      <c r="F4" s="189"/>
      <c r="G4" s="189"/>
      <c r="H4" s="309"/>
      <c r="I4" s="65"/>
      <c r="J4" s="66"/>
      <c r="K4" s="66"/>
      <c r="L4" s="66"/>
      <c r="M4" s="66"/>
      <c r="N4" s="66"/>
      <c r="O4" s="66"/>
    </row>
    <row r="5" spans="1:15" x14ac:dyDescent="0.2">
      <c r="A5" s="308">
        <v>2</v>
      </c>
      <c r="B5" s="950" t="s">
        <v>297</v>
      </c>
      <c r="C5" s="333" t="s">
        <v>409</v>
      </c>
      <c r="D5" s="868"/>
      <c r="E5" s="189"/>
      <c r="F5" s="189"/>
      <c r="G5" s="189"/>
      <c r="H5" s="309"/>
      <c r="I5" s="67"/>
      <c r="J5" s="67"/>
      <c r="K5" s="66"/>
      <c r="L5" s="66"/>
      <c r="M5" s="66"/>
      <c r="N5" s="66"/>
      <c r="O5" s="66"/>
    </row>
    <row r="6" spans="1:15" x14ac:dyDescent="0.2">
      <c r="A6" s="308">
        <v>3</v>
      </c>
      <c r="B6" s="951"/>
      <c r="C6" s="148" t="s">
        <v>408</v>
      </c>
      <c r="D6" s="869"/>
      <c r="E6" s="189"/>
      <c r="F6" s="189"/>
      <c r="G6" s="189"/>
      <c r="H6" s="309"/>
      <c r="I6" s="65"/>
      <c r="J6" s="65"/>
      <c r="K6" s="66"/>
      <c r="L6" s="66"/>
      <c r="M6" s="66"/>
      <c r="N6" s="66"/>
      <c r="O6" s="66"/>
    </row>
    <row r="7" spans="1:15" x14ac:dyDescent="0.2">
      <c r="A7" s="308">
        <v>4</v>
      </c>
      <c r="B7" s="951"/>
      <c r="C7" s="148"/>
      <c r="D7" s="869"/>
      <c r="E7" s="189"/>
      <c r="F7" s="189"/>
      <c r="G7" s="189"/>
      <c r="H7" s="309"/>
      <c r="I7" s="68"/>
      <c r="J7" s="65"/>
      <c r="K7" s="66"/>
      <c r="L7" s="66"/>
      <c r="M7" s="66"/>
      <c r="N7" s="66"/>
      <c r="O7" s="66"/>
    </row>
    <row r="8" spans="1:15" x14ac:dyDescent="0.2">
      <c r="A8" s="308">
        <v>5</v>
      </c>
      <c r="B8" s="951"/>
      <c r="C8" s="148"/>
      <c r="D8" s="869"/>
      <c r="E8" s="189"/>
      <c r="F8" s="189"/>
      <c r="G8" s="189"/>
      <c r="H8" s="309"/>
      <c r="I8" s="67"/>
      <c r="J8" s="66"/>
      <c r="K8" s="66"/>
      <c r="L8" s="66"/>
      <c r="M8" s="66"/>
      <c r="N8" s="66"/>
      <c r="O8" s="66"/>
    </row>
    <row r="9" spans="1:15" x14ac:dyDescent="0.2">
      <c r="A9" s="308">
        <v>6</v>
      </c>
      <c r="B9" s="951"/>
      <c r="C9" s="148"/>
      <c r="D9" s="869"/>
      <c r="E9" s="189"/>
      <c r="F9" s="189"/>
      <c r="G9" s="189"/>
      <c r="H9" s="309"/>
      <c r="I9" s="69"/>
      <c r="J9" s="66"/>
      <c r="K9" s="66"/>
      <c r="L9" s="66"/>
      <c r="M9" s="66"/>
      <c r="N9" s="66"/>
      <c r="O9" s="66"/>
    </row>
    <row r="10" spans="1:15" x14ac:dyDescent="0.2">
      <c r="A10" s="308">
        <v>7</v>
      </c>
      <c r="B10" s="951"/>
      <c r="C10" s="148"/>
      <c r="D10" s="869"/>
      <c r="E10" s="189"/>
      <c r="F10" s="189"/>
      <c r="G10" s="189"/>
      <c r="H10" s="309"/>
      <c r="I10" s="67"/>
      <c r="J10" s="66"/>
      <c r="K10" s="66"/>
      <c r="L10" s="66"/>
      <c r="M10" s="66"/>
      <c r="N10" s="66"/>
      <c r="O10" s="66"/>
    </row>
    <row r="11" spans="1:15" x14ac:dyDescent="0.2">
      <c r="A11" s="308">
        <v>8</v>
      </c>
      <c r="B11" s="951"/>
      <c r="C11" s="321"/>
      <c r="D11" s="870"/>
      <c r="E11" s="189"/>
      <c r="F11" s="189"/>
      <c r="G11" s="189"/>
      <c r="H11" s="309"/>
      <c r="I11" s="67"/>
      <c r="J11" s="66"/>
      <c r="K11" s="66"/>
      <c r="L11" s="66"/>
      <c r="M11" s="66"/>
      <c r="N11" s="66"/>
      <c r="O11" s="66"/>
    </row>
    <row r="12" spans="1:15" x14ac:dyDescent="0.2">
      <c r="A12" s="308">
        <v>9</v>
      </c>
      <c r="B12" s="956"/>
      <c r="C12" s="128" t="s">
        <v>298</v>
      </c>
      <c r="D12" s="311">
        <f>SUM(D5:D11)</f>
        <v>0</v>
      </c>
      <c r="E12" s="189"/>
      <c r="F12" s="189"/>
      <c r="G12" s="189"/>
      <c r="H12" s="309"/>
      <c r="I12" s="67"/>
      <c r="J12" s="66"/>
      <c r="K12" s="66"/>
      <c r="L12" s="66"/>
      <c r="M12" s="66"/>
      <c r="N12" s="66"/>
      <c r="O12" s="66"/>
    </row>
    <row r="13" spans="1:15" ht="13.5" customHeight="1" x14ac:dyDescent="0.2">
      <c r="A13" s="308">
        <v>10</v>
      </c>
      <c r="B13" s="950" t="s">
        <v>299</v>
      </c>
      <c r="C13" s="679" t="s">
        <v>300</v>
      </c>
      <c r="D13" s="868"/>
      <c r="E13" s="63"/>
      <c r="F13" s="63"/>
      <c r="G13" s="63"/>
      <c r="H13" s="236"/>
      <c r="I13" s="67"/>
      <c r="J13" s="66"/>
      <c r="K13" s="66"/>
      <c r="L13" s="66"/>
      <c r="M13" s="66"/>
      <c r="N13" s="66"/>
      <c r="O13" s="66"/>
    </row>
    <row r="14" spans="1:15" ht="13.5" customHeight="1" x14ac:dyDescent="0.2">
      <c r="A14" s="308">
        <v>11</v>
      </c>
      <c r="B14" s="951"/>
      <c r="C14" s="322"/>
      <c r="D14" s="869"/>
      <c r="E14" s="63"/>
      <c r="F14" s="63"/>
      <c r="G14" s="63"/>
      <c r="H14" s="309"/>
      <c r="I14" s="67"/>
      <c r="J14" s="66"/>
      <c r="K14" s="66"/>
      <c r="L14" s="66"/>
      <c r="M14" s="66"/>
      <c r="N14" s="66"/>
      <c r="O14" s="66"/>
    </row>
    <row r="15" spans="1:15" ht="13.5" customHeight="1" x14ac:dyDescent="0.2">
      <c r="A15" s="308">
        <v>12</v>
      </c>
      <c r="B15" s="951"/>
      <c r="C15" s="148"/>
      <c r="D15" s="869"/>
      <c r="E15" s="63"/>
      <c r="F15" s="63"/>
      <c r="G15" s="63"/>
      <c r="H15" s="309"/>
      <c r="I15" s="67"/>
      <c r="J15" s="66"/>
      <c r="K15" s="66"/>
      <c r="L15" s="66"/>
      <c r="M15" s="66"/>
      <c r="N15" s="66"/>
      <c r="O15" s="66"/>
    </row>
    <row r="16" spans="1:15" ht="13.5" customHeight="1" x14ac:dyDescent="0.2">
      <c r="A16" s="308">
        <v>13</v>
      </c>
      <c r="B16" s="951"/>
      <c r="C16" s="149"/>
      <c r="D16" s="870"/>
      <c r="E16" s="63"/>
      <c r="F16" s="63"/>
      <c r="G16" s="63"/>
      <c r="H16" s="236"/>
      <c r="I16" s="67"/>
      <c r="J16" s="66"/>
      <c r="K16" s="66"/>
      <c r="L16" s="66"/>
      <c r="M16" s="66"/>
      <c r="N16" s="66"/>
      <c r="O16" s="66"/>
    </row>
    <row r="17" spans="1:15" ht="13.5" customHeight="1" x14ac:dyDescent="0.2">
      <c r="A17" s="308">
        <v>14</v>
      </c>
      <c r="B17" s="956"/>
      <c r="C17" s="129" t="s">
        <v>301</v>
      </c>
      <c r="D17" s="312">
        <f>SUM(D13:D16)</f>
        <v>0</v>
      </c>
      <c r="E17" s="63"/>
      <c r="F17" s="63"/>
      <c r="G17" s="63"/>
      <c r="H17" s="236"/>
      <c r="I17" s="67"/>
      <c r="J17" s="66"/>
      <c r="K17" s="66"/>
      <c r="L17" s="66"/>
      <c r="M17" s="66"/>
      <c r="N17" s="66"/>
      <c r="O17" s="66"/>
    </row>
    <row r="18" spans="1:15" x14ac:dyDescent="0.2">
      <c r="A18" s="308">
        <v>15</v>
      </c>
      <c r="B18" s="385" t="s">
        <v>302</v>
      </c>
      <c r="C18" s="387"/>
      <c r="D18" s="388">
        <f>D12+D17</f>
        <v>0</v>
      </c>
      <c r="E18" s="63"/>
      <c r="F18" s="63"/>
      <c r="G18" s="63"/>
      <c r="H18" s="236"/>
      <c r="I18" s="67"/>
      <c r="J18" s="383"/>
      <c r="K18" s="66"/>
      <c r="L18" s="66"/>
      <c r="M18" s="66"/>
      <c r="N18" s="66"/>
      <c r="O18" s="66"/>
    </row>
    <row r="19" spans="1:15" x14ac:dyDescent="0.2">
      <c r="A19" s="308">
        <v>16</v>
      </c>
      <c r="B19" s="385"/>
      <c r="C19" s="387"/>
      <c r="D19" s="387"/>
      <c r="E19" s="63"/>
      <c r="F19" s="63"/>
      <c r="G19" s="63"/>
      <c r="H19" s="236"/>
      <c r="I19" s="67"/>
      <c r="J19" s="383"/>
      <c r="K19" s="66"/>
      <c r="L19" s="66"/>
      <c r="M19" s="66"/>
      <c r="N19" s="66"/>
      <c r="O19" s="66"/>
    </row>
    <row r="20" spans="1:15" s="125" customFormat="1" ht="17.25" customHeight="1" x14ac:dyDescent="0.2">
      <c r="A20" s="308">
        <v>17</v>
      </c>
      <c r="B20" s="965" t="s">
        <v>829</v>
      </c>
      <c r="C20" s="966"/>
      <c r="D20" s="409"/>
      <c r="E20" s="971" t="s">
        <v>759</v>
      </c>
      <c r="F20" s="971"/>
      <c r="G20" s="971"/>
      <c r="H20" s="972"/>
      <c r="I20" s="256"/>
      <c r="J20" s="386"/>
      <c r="K20" s="314"/>
      <c r="L20" s="314"/>
      <c r="M20" s="314"/>
      <c r="N20" s="314"/>
      <c r="O20" s="314"/>
    </row>
    <row r="21" spans="1:15" x14ac:dyDescent="0.2">
      <c r="A21" s="308">
        <v>18</v>
      </c>
      <c r="B21" s="967"/>
      <c r="C21" s="968"/>
      <c r="D21" s="147" t="s">
        <v>92</v>
      </c>
      <c r="E21" s="973" t="s">
        <v>760</v>
      </c>
      <c r="F21" s="974"/>
      <c r="G21" s="974"/>
      <c r="H21" s="975"/>
      <c r="I21" s="67"/>
      <c r="J21" s="383"/>
      <c r="K21" s="66"/>
      <c r="L21" s="66"/>
      <c r="M21" s="66"/>
      <c r="N21" s="66"/>
      <c r="O21" s="66"/>
    </row>
    <row r="22" spans="1:15" x14ac:dyDescent="0.2">
      <c r="A22" s="308">
        <v>19</v>
      </c>
      <c r="B22" s="957" t="s">
        <v>802</v>
      </c>
      <c r="C22" s="425" t="s">
        <v>830</v>
      </c>
      <c r="D22" s="867"/>
      <c r="E22" s="677"/>
      <c r="F22" s="677"/>
      <c r="G22" s="677"/>
      <c r="H22" s="678"/>
      <c r="I22" s="69"/>
      <c r="J22" s="66"/>
      <c r="K22" s="66"/>
      <c r="L22" s="66"/>
      <c r="M22" s="66"/>
      <c r="N22" s="66"/>
      <c r="O22" s="66"/>
    </row>
    <row r="23" spans="1:15" hidden="1" x14ac:dyDescent="0.2">
      <c r="A23" s="308">
        <v>20</v>
      </c>
      <c r="B23" s="957"/>
      <c r="C23" s="905" t="s">
        <v>831</v>
      </c>
      <c r="D23" s="906"/>
      <c r="E23" s="906"/>
      <c r="F23" s="906"/>
      <c r="G23" s="906"/>
      <c r="H23" s="907"/>
      <c r="I23" s="69"/>
      <c r="K23" s="66"/>
      <c r="L23" s="66"/>
      <c r="M23" s="66"/>
      <c r="N23" s="66"/>
      <c r="O23" s="66"/>
    </row>
    <row r="24" spans="1:15" x14ac:dyDescent="0.2">
      <c r="A24" s="308">
        <v>21</v>
      </c>
      <c r="B24" s="957"/>
      <c r="C24" s="425" t="s">
        <v>761</v>
      </c>
      <c r="D24" s="474"/>
      <c r="E24" s="677"/>
      <c r="F24" s="677"/>
      <c r="G24" s="677"/>
      <c r="H24" s="678"/>
      <c r="I24" s="69"/>
      <c r="J24" s="66"/>
      <c r="K24" s="66"/>
      <c r="L24" s="66"/>
      <c r="M24" s="66"/>
      <c r="N24" s="66"/>
      <c r="O24" s="66"/>
    </row>
    <row r="25" spans="1:15" x14ac:dyDescent="0.2">
      <c r="A25" s="308">
        <v>22</v>
      </c>
      <c r="B25" s="957"/>
      <c r="C25" s="425" t="s">
        <v>762</v>
      </c>
      <c r="D25" s="474"/>
      <c r="E25" s="677"/>
      <c r="F25" s="677"/>
      <c r="G25" s="677"/>
      <c r="H25" s="678"/>
      <c r="I25" s="69"/>
      <c r="J25" s="66"/>
      <c r="K25" s="66"/>
      <c r="L25" s="66"/>
      <c r="M25" s="66"/>
      <c r="N25" s="66"/>
      <c r="O25" s="66"/>
    </row>
    <row r="26" spans="1:15" x14ac:dyDescent="0.2">
      <c r="A26" s="308">
        <v>23</v>
      </c>
      <c r="B26" s="957"/>
      <c r="C26" s="425" t="s">
        <v>717</v>
      </c>
      <c r="D26" s="474"/>
      <c r="E26" s="189"/>
      <c r="F26" s="189"/>
      <c r="G26" s="63"/>
      <c r="H26" s="236"/>
      <c r="I26" s="69"/>
      <c r="J26" s="66"/>
      <c r="K26" s="66"/>
      <c r="L26" s="66"/>
      <c r="M26" s="66"/>
      <c r="N26" s="66"/>
      <c r="O26" s="66"/>
    </row>
    <row r="27" spans="1:15" x14ac:dyDescent="0.2">
      <c r="A27" s="308">
        <v>24</v>
      </c>
      <c r="B27" s="958"/>
      <c r="C27" s="425" t="s">
        <v>606</v>
      </c>
      <c r="D27" s="474"/>
      <c r="E27" s="189"/>
      <c r="F27" s="189"/>
      <c r="G27" s="63"/>
      <c r="H27" s="236"/>
      <c r="I27" s="67"/>
      <c r="K27" s="66"/>
      <c r="L27" s="66"/>
      <c r="M27" s="66"/>
      <c r="N27" s="66"/>
      <c r="O27" s="66"/>
    </row>
    <row r="28" spans="1:15" x14ac:dyDescent="0.2">
      <c r="A28" s="308">
        <v>25</v>
      </c>
      <c r="B28" s="425" t="s">
        <v>794</v>
      </c>
      <c r="C28" s="507"/>
      <c r="D28" s="474"/>
      <c r="E28" s="189"/>
      <c r="F28" s="564"/>
      <c r="G28" s="63"/>
      <c r="H28" s="236"/>
      <c r="I28" s="67"/>
      <c r="K28" s="66"/>
      <c r="L28" s="66"/>
      <c r="M28" s="66"/>
      <c r="N28" s="66"/>
      <c r="O28" s="66"/>
    </row>
    <row r="29" spans="1:15" x14ac:dyDescent="0.2">
      <c r="A29" s="308">
        <v>26</v>
      </c>
      <c r="B29" s="508" t="s">
        <v>793</v>
      </c>
      <c r="C29" s="509"/>
      <c r="D29" s="474"/>
      <c r="E29" s="189"/>
      <c r="F29" s="564"/>
      <c r="G29" s="63"/>
      <c r="H29" s="236"/>
      <c r="I29" s="67"/>
      <c r="K29" s="66"/>
      <c r="L29" s="66"/>
      <c r="M29" s="66"/>
      <c r="N29" s="66"/>
      <c r="O29" s="66"/>
    </row>
    <row r="30" spans="1:15" x14ac:dyDescent="0.2">
      <c r="A30" s="308">
        <v>27</v>
      </c>
      <c r="B30" s="969" t="s">
        <v>410</v>
      </c>
      <c r="C30" s="970"/>
      <c r="D30" s="311">
        <f>SUM(D22:D29)</f>
        <v>0</v>
      </c>
      <c r="E30" s="63"/>
      <c r="F30" s="63"/>
      <c r="G30" s="63"/>
      <c r="H30" s="236"/>
      <c r="I30" s="67"/>
      <c r="J30" s="66"/>
      <c r="K30" s="66"/>
      <c r="L30" s="66"/>
      <c r="M30" s="66"/>
      <c r="N30" s="66"/>
      <c r="O30" s="66"/>
    </row>
    <row r="31" spans="1:15" ht="15" customHeight="1" x14ac:dyDescent="0.2">
      <c r="A31" s="308">
        <v>28</v>
      </c>
      <c r="B31" s="959" t="s">
        <v>305</v>
      </c>
      <c r="C31" s="960"/>
      <c r="D31" s="961"/>
      <c r="E31" s="63"/>
      <c r="F31" s="63"/>
      <c r="G31" s="63"/>
      <c r="H31" s="236"/>
      <c r="I31" s="67"/>
      <c r="J31" s="66"/>
      <c r="K31" s="66"/>
      <c r="L31" s="66"/>
      <c r="M31" s="66"/>
      <c r="N31" s="66"/>
      <c r="O31" s="66"/>
    </row>
    <row r="32" spans="1:15" x14ac:dyDescent="0.2">
      <c r="A32" s="308">
        <v>29</v>
      </c>
      <c r="B32" s="962"/>
      <c r="C32" s="963"/>
      <c r="D32" s="964"/>
      <c r="E32" s="63"/>
      <c r="F32" s="63"/>
      <c r="G32" s="63"/>
      <c r="H32" s="236"/>
      <c r="I32" s="67"/>
      <c r="J32" s="66"/>
      <c r="K32" s="66"/>
      <c r="L32" s="66"/>
      <c r="M32" s="66"/>
      <c r="N32" s="66"/>
      <c r="O32" s="66"/>
    </row>
    <row r="33" spans="1:15" ht="13.5" customHeight="1" x14ac:dyDescent="0.2">
      <c r="A33" s="308">
        <v>30</v>
      </c>
      <c r="B33" s="950" t="s">
        <v>213</v>
      </c>
      <c r="C33" s="64" t="s">
        <v>411</v>
      </c>
      <c r="D33" s="474"/>
      <c r="E33" s="63"/>
      <c r="F33" s="63"/>
      <c r="G33" s="63"/>
      <c r="H33" s="236"/>
      <c r="I33" s="67"/>
      <c r="J33" s="66"/>
      <c r="K33" s="66"/>
      <c r="L33" s="66"/>
      <c r="M33" s="66"/>
      <c r="N33" s="66"/>
      <c r="O33" s="66"/>
    </row>
    <row r="34" spans="1:15" ht="13.5" customHeight="1" x14ac:dyDescent="0.2">
      <c r="A34" s="308">
        <v>31</v>
      </c>
      <c r="B34" s="951"/>
      <c r="C34" s="425" t="s">
        <v>413</v>
      </c>
      <c r="D34" s="474"/>
      <c r="E34" s="63"/>
      <c r="F34" s="63"/>
      <c r="G34" s="63"/>
      <c r="H34" s="236"/>
      <c r="I34" s="67"/>
      <c r="J34" s="67"/>
      <c r="K34" s="66"/>
      <c r="L34" s="66"/>
      <c r="M34" s="66"/>
      <c r="N34" s="66"/>
      <c r="O34" s="66"/>
    </row>
    <row r="35" spans="1:15" ht="13.5" customHeight="1" x14ac:dyDescent="0.2">
      <c r="A35" s="308">
        <v>32</v>
      </c>
      <c r="B35" s="951"/>
      <c r="C35" s="425" t="s">
        <v>412</v>
      </c>
      <c r="D35" s="866"/>
      <c r="E35" s="63"/>
      <c r="F35" s="63"/>
      <c r="G35" s="63"/>
      <c r="H35" s="236"/>
      <c r="I35" s="67"/>
      <c r="J35" s="66"/>
      <c r="K35" s="66"/>
      <c r="L35" s="66"/>
      <c r="M35" s="66"/>
      <c r="N35" s="66"/>
      <c r="O35" s="66"/>
    </row>
    <row r="36" spans="1:15" x14ac:dyDescent="0.2">
      <c r="A36" s="308">
        <v>33</v>
      </c>
      <c r="B36" s="231" t="s">
        <v>303</v>
      </c>
      <c r="C36" s="51"/>
      <c r="D36" s="312">
        <f>SUM(D33:D35)</f>
        <v>0</v>
      </c>
      <c r="E36" s="63"/>
      <c r="F36" s="63"/>
      <c r="G36" s="63"/>
      <c r="H36" s="236"/>
      <c r="I36" s="67"/>
      <c r="J36" s="66"/>
      <c r="K36" s="66"/>
      <c r="L36" s="66"/>
      <c r="M36" s="66"/>
      <c r="N36" s="66"/>
      <c r="O36" s="66"/>
    </row>
    <row r="37" spans="1:15" ht="13.5" thickBot="1" x14ac:dyDescent="0.25">
      <c r="A37" s="308">
        <v>34</v>
      </c>
      <c r="B37" s="232" t="s">
        <v>214</v>
      </c>
      <c r="C37" s="313"/>
      <c r="D37" s="316">
        <f>D18+D30+D36</f>
        <v>0</v>
      </c>
      <c r="E37" s="63"/>
      <c r="F37" s="63"/>
      <c r="G37" s="63"/>
      <c r="H37" s="236"/>
      <c r="I37" s="67"/>
      <c r="J37" s="67"/>
      <c r="K37" s="67"/>
      <c r="L37" s="66"/>
      <c r="M37" s="66"/>
      <c r="N37" s="66"/>
      <c r="O37" s="66"/>
    </row>
    <row r="38" spans="1:15" ht="13.5" thickBot="1" x14ac:dyDescent="0.25">
      <c r="A38" s="308">
        <v>35</v>
      </c>
      <c r="B38" s="233"/>
      <c r="C38" s="45"/>
      <c r="D38" s="73"/>
      <c r="E38" s="234"/>
      <c r="F38" s="63"/>
      <c r="G38" s="235"/>
      <c r="H38" s="236"/>
      <c r="I38" s="67"/>
      <c r="J38" s="67"/>
      <c r="K38" s="67"/>
      <c r="L38" s="66"/>
      <c r="M38" s="66"/>
      <c r="N38" s="66"/>
      <c r="O38" s="66"/>
    </row>
    <row r="39" spans="1:15" s="125" customFormat="1" ht="20.100000000000001" customHeight="1" x14ac:dyDescent="0.2">
      <c r="A39" s="308">
        <v>36</v>
      </c>
      <c r="B39" s="418" t="s">
        <v>263</v>
      </c>
      <c r="C39" s="206"/>
      <c r="D39" s="419" t="s">
        <v>92</v>
      </c>
      <c r="E39" s="419" t="s">
        <v>92</v>
      </c>
      <c r="F39" s="419" t="s">
        <v>92</v>
      </c>
      <c r="G39" s="419" t="s">
        <v>92</v>
      </c>
      <c r="H39" s="420" t="s">
        <v>92</v>
      </c>
      <c r="I39" s="256"/>
      <c r="J39" s="256"/>
      <c r="K39" s="314"/>
      <c r="L39" s="314"/>
      <c r="M39" s="314"/>
      <c r="N39" s="314"/>
      <c r="O39" s="314"/>
    </row>
    <row r="40" spans="1:15" x14ac:dyDescent="0.2">
      <c r="A40" s="308">
        <v>37</v>
      </c>
      <c r="B40" s="72"/>
      <c r="C40" s="422"/>
      <c r="D40" s="237">
        <f>'I_ 0'!J29-3</f>
        <v>2014</v>
      </c>
      <c r="E40" s="237">
        <f>'I_ 0'!J29-2</f>
        <v>2015</v>
      </c>
      <c r="F40" s="238">
        <f>'I_ 0'!J29-1</f>
        <v>2016</v>
      </c>
      <c r="G40" s="130" t="str">
        <f>CONCATENATE("IST ",'I_ 0'!J29,"")</f>
        <v>IST 2017</v>
      </c>
      <c r="H40" s="239" t="str">
        <f>CONCATENATE("ZIEL ",'I_ 0'!J30,"")</f>
        <v>ZIEL 2019</v>
      </c>
      <c r="I40" s="67"/>
      <c r="J40" s="66"/>
      <c r="K40" s="66"/>
      <c r="L40" s="66"/>
      <c r="M40" s="66"/>
      <c r="N40" s="66"/>
      <c r="O40" s="66"/>
    </row>
    <row r="41" spans="1:15" ht="15.75" customHeight="1" x14ac:dyDescent="0.2">
      <c r="A41" s="308">
        <v>38</v>
      </c>
      <c r="B41" s="954" t="s">
        <v>304</v>
      </c>
      <c r="C41" s="107" t="s">
        <v>414</v>
      </c>
      <c r="D41" s="852"/>
      <c r="E41" s="853"/>
      <c r="F41" s="853"/>
      <c r="G41" s="853"/>
      <c r="H41" s="854"/>
      <c r="I41" s="67"/>
      <c r="J41" s="66"/>
      <c r="K41" s="66"/>
      <c r="L41" s="66"/>
      <c r="M41" s="66"/>
      <c r="N41" s="66"/>
      <c r="O41" s="66"/>
    </row>
    <row r="42" spans="1:15" x14ac:dyDescent="0.2">
      <c r="A42" s="308">
        <v>39</v>
      </c>
      <c r="B42" s="953"/>
      <c r="C42" s="103" t="s">
        <v>415</v>
      </c>
      <c r="D42" s="855"/>
      <c r="E42" s="856"/>
      <c r="F42" s="856"/>
      <c r="G42" s="856"/>
      <c r="H42" s="857"/>
      <c r="I42" s="67"/>
      <c r="J42" s="66"/>
      <c r="K42" s="66"/>
      <c r="L42" s="66"/>
      <c r="M42" s="66"/>
      <c r="N42" s="66"/>
      <c r="O42" s="66"/>
    </row>
    <row r="43" spans="1:15" x14ac:dyDescent="0.2">
      <c r="A43" s="308">
        <v>40</v>
      </c>
      <c r="B43" s="953"/>
      <c r="C43" s="103" t="s">
        <v>416</v>
      </c>
      <c r="D43" s="855"/>
      <c r="E43" s="856"/>
      <c r="F43" s="856"/>
      <c r="G43" s="856"/>
      <c r="H43" s="857"/>
      <c r="I43" s="67"/>
      <c r="J43" s="66"/>
      <c r="K43" s="66"/>
      <c r="L43" s="66"/>
      <c r="M43" s="66"/>
      <c r="N43" s="66"/>
      <c r="O43" s="66"/>
    </row>
    <row r="44" spans="1:15" x14ac:dyDescent="0.2">
      <c r="A44" s="308">
        <v>41</v>
      </c>
      <c r="B44" s="953"/>
      <c r="C44" s="103" t="s">
        <v>417</v>
      </c>
      <c r="D44" s="855"/>
      <c r="E44" s="856"/>
      <c r="F44" s="856"/>
      <c r="G44" s="856"/>
      <c r="H44" s="857"/>
      <c r="I44" s="67"/>
      <c r="J44" s="45"/>
      <c r="K44" s="66"/>
      <c r="L44" s="66"/>
      <c r="M44" s="66"/>
      <c r="N44" s="66"/>
      <c r="O44" s="66"/>
    </row>
    <row r="45" spans="1:15" x14ac:dyDescent="0.2">
      <c r="A45" s="308">
        <v>42</v>
      </c>
      <c r="B45" s="955"/>
      <c r="C45" s="104" t="s">
        <v>418</v>
      </c>
      <c r="D45" s="858"/>
      <c r="E45" s="859"/>
      <c r="F45" s="859"/>
      <c r="G45" s="859"/>
      <c r="H45" s="860"/>
      <c r="I45" s="67"/>
      <c r="J45" s="66"/>
      <c r="K45" s="66"/>
      <c r="L45" s="66"/>
      <c r="M45" s="66"/>
      <c r="N45" s="66"/>
      <c r="O45" s="66"/>
    </row>
    <row r="46" spans="1:15" x14ac:dyDescent="0.2">
      <c r="A46" s="308">
        <v>43</v>
      </c>
      <c r="B46" s="952" t="s">
        <v>305</v>
      </c>
      <c r="C46" s="107" t="s">
        <v>414</v>
      </c>
      <c r="D46" s="852"/>
      <c r="E46" s="853"/>
      <c r="F46" s="853"/>
      <c r="G46" s="853"/>
      <c r="H46" s="854"/>
      <c r="I46" s="67"/>
      <c r="J46" s="66"/>
      <c r="K46" s="66"/>
      <c r="L46" s="66"/>
      <c r="M46" s="66"/>
      <c r="N46" s="66"/>
      <c r="O46" s="66"/>
    </row>
    <row r="47" spans="1:15" x14ac:dyDescent="0.2">
      <c r="A47" s="308">
        <v>44</v>
      </c>
      <c r="B47" s="953"/>
      <c r="C47" s="103" t="s">
        <v>415</v>
      </c>
      <c r="D47" s="855"/>
      <c r="E47" s="856"/>
      <c r="F47" s="856"/>
      <c r="G47" s="856"/>
      <c r="H47" s="857"/>
      <c r="I47" s="67"/>
      <c r="J47" s="66"/>
      <c r="K47" s="66"/>
      <c r="L47" s="66"/>
      <c r="M47" s="66"/>
      <c r="N47" s="66"/>
      <c r="O47" s="66"/>
    </row>
    <row r="48" spans="1:15" s="71" customFormat="1" ht="14.1" customHeight="1" x14ac:dyDescent="0.2">
      <c r="A48" s="308">
        <v>45</v>
      </c>
      <c r="B48" s="953"/>
      <c r="C48" s="103" t="s">
        <v>416</v>
      </c>
      <c r="D48" s="855"/>
      <c r="E48" s="856"/>
      <c r="F48" s="856"/>
      <c r="G48" s="856"/>
      <c r="H48" s="857"/>
      <c r="I48" s="74"/>
    </row>
    <row r="49" spans="1:15" x14ac:dyDescent="0.2">
      <c r="A49" s="308">
        <v>46</v>
      </c>
      <c r="B49" s="953"/>
      <c r="C49" s="103" t="s">
        <v>417</v>
      </c>
      <c r="D49" s="855"/>
      <c r="E49" s="856"/>
      <c r="F49" s="856"/>
      <c r="G49" s="856"/>
      <c r="H49" s="857"/>
      <c r="I49" s="67"/>
      <c r="J49" s="66"/>
      <c r="K49" s="66"/>
      <c r="L49" s="66"/>
      <c r="M49" s="66"/>
      <c r="N49" s="66"/>
      <c r="O49" s="66"/>
    </row>
    <row r="50" spans="1:15" x14ac:dyDescent="0.2">
      <c r="A50" s="308">
        <v>47</v>
      </c>
      <c r="B50" s="953"/>
      <c r="C50" s="104" t="s">
        <v>418</v>
      </c>
      <c r="D50" s="861"/>
      <c r="E50" s="862"/>
      <c r="F50" s="862"/>
      <c r="G50" s="862"/>
      <c r="H50" s="863"/>
      <c r="I50" s="67"/>
      <c r="J50" s="66"/>
      <c r="K50" s="66"/>
      <c r="L50" s="66"/>
      <c r="M50" s="66"/>
      <c r="N50" s="66"/>
      <c r="O50" s="66"/>
    </row>
    <row r="51" spans="1:15" x14ac:dyDescent="0.2">
      <c r="A51" s="308">
        <v>48</v>
      </c>
      <c r="B51" s="423" t="s">
        <v>306</v>
      </c>
      <c r="C51" s="422"/>
      <c r="D51" s="317">
        <f>SUM(D41:D50)</f>
        <v>0</v>
      </c>
      <c r="E51" s="317">
        <f>SUM(E41:E50)</f>
        <v>0</v>
      </c>
      <c r="F51" s="317">
        <f>SUM(F41:F50)</f>
        <v>0</v>
      </c>
      <c r="G51" s="317">
        <f>SUM(G41:G50)</f>
        <v>0</v>
      </c>
      <c r="H51" s="318">
        <f>SUM(H41:H50)</f>
        <v>0</v>
      </c>
      <c r="I51" s="67"/>
      <c r="J51" s="66"/>
      <c r="K51" s="66"/>
      <c r="L51" s="66"/>
      <c r="M51" s="66"/>
      <c r="N51" s="66"/>
      <c r="O51" s="66"/>
    </row>
    <row r="52" spans="1:15" ht="13.5" thickBot="1" x14ac:dyDescent="0.25">
      <c r="A52" s="799">
        <v>49</v>
      </c>
      <c r="B52" s="424" t="s">
        <v>501</v>
      </c>
      <c r="C52" s="421"/>
      <c r="D52" s="864"/>
      <c r="E52" s="864"/>
      <c r="F52" s="864"/>
      <c r="G52" s="864"/>
      <c r="H52" s="865"/>
      <c r="I52" s="66"/>
      <c r="J52" s="66"/>
      <c r="K52" s="66"/>
      <c r="L52" s="66"/>
      <c r="M52" s="66"/>
      <c r="N52" s="66"/>
      <c r="O52" s="66"/>
    </row>
    <row r="53" spans="1:15" x14ac:dyDescent="0.2">
      <c r="A53" s="75"/>
      <c r="B53" s="66"/>
      <c r="C53" s="75"/>
      <c r="D53" s="75"/>
      <c r="E53" s="75"/>
      <c r="F53" s="75"/>
      <c r="G53" s="75"/>
      <c r="H53" s="75"/>
      <c r="I53" s="66"/>
      <c r="J53" s="66"/>
      <c r="K53" s="66"/>
      <c r="L53" s="66"/>
      <c r="M53" s="66"/>
      <c r="N53" s="66"/>
      <c r="O53" s="66"/>
    </row>
    <row r="54" spans="1:15" x14ac:dyDescent="0.2">
      <c r="A54" s="75"/>
      <c r="B54" s="66"/>
      <c r="C54" s="66"/>
      <c r="D54" s="66"/>
      <c r="E54" s="66"/>
      <c r="F54" s="66"/>
      <c r="G54" s="66"/>
      <c r="H54" s="66"/>
      <c r="I54" s="66"/>
      <c r="J54" s="66"/>
      <c r="K54" s="66"/>
      <c r="L54" s="66"/>
      <c r="M54" s="66"/>
      <c r="N54" s="66"/>
      <c r="O54" s="66"/>
    </row>
    <row r="55" spans="1:15" x14ac:dyDescent="0.2">
      <c r="A55" s="75"/>
      <c r="B55" s="66"/>
      <c r="C55" s="66"/>
      <c r="D55" s="66"/>
      <c r="E55" s="66"/>
      <c r="F55" s="66"/>
      <c r="G55" s="66"/>
      <c r="H55" s="66"/>
      <c r="I55" s="66"/>
      <c r="J55" s="66"/>
      <c r="K55" s="66"/>
      <c r="L55" s="66"/>
      <c r="M55" s="66"/>
      <c r="N55" s="66"/>
      <c r="O55" s="66"/>
    </row>
    <row r="56" spans="1:15" x14ac:dyDescent="0.2">
      <c r="A56" s="75"/>
      <c r="B56" s="66"/>
      <c r="C56" s="66"/>
      <c r="D56" s="66"/>
      <c r="E56" s="66"/>
      <c r="F56" s="66"/>
      <c r="G56" s="66"/>
      <c r="H56" s="66"/>
      <c r="I56" s="66"/>
      <c r="J56" s="66"/>
      <c r="K56" s="66"/>
      <c r="L56" s="66"/>
      <c r="M56" s="66"/>
      <c r="N56" s="66"/>
      <c r="O56" s="66"/>
    </row>
    <row r="57" spans="1:15" x14ac:dyDescent="0.2">
      <c r="A57" s="75"/>
      <c r="B57" s="66"/>
      <c r="C57" s="66"/>
      <c r="D57" s="66"/>
      <c r="E57" s="66"/>
      <c r="F57" s="66"/>
      <c r="G57" s="66"/>
      <c r="H57" s="66"/>
      <c r="I57" s="66"/>
      <c r="J57" s="66"/>
      <c r="K57" s="66"/>
      <c r="L57" s="66"/>
      <c r="M57" s="66"/>
      <c r="N57" s="66"/>
      <c r="O57" s="66"/>
    </row>
    <row r="58" spans="1:15" x14ac:dyDescent="0.2">
      <c r="A58" s="75"/>
      <c r="B58" s="66"/>
      <c r="C58" s="66"/>
      <c r="D58" s="66"/>
      <c r="E58" s="66"/>
      <c r="F58" s="66"/>
      <c r="G58" s="66"/>
      <c r="H58" s="66"/>
      <c r="I58" s="66"/>
      <c r="J58" s="66"/>
      <c r="K58" s="66"/>
      <c r="L58" s="66"/>
      <c r="M58" s="66"/>
      <c r="N58" s="66"/>
      <c r="O58" s="66"/>
    </row>
    <row r="59" spans="1:15" x14ac:dyDescent="0.2">
      <c r="A59" s="75"/>
      <c r="B59" s="66"/>
      <c r="C59" s="66"/>
      <c r="D59" s="66"/>
      <c r="E59" s="66"/>
      <c r="F59" s="66"/>
      <c r="G59" s="66"/>
      <c r="H59" s="66"/>
      <c r="I59" s="66"/>
      <c r="J59" s="66"/>
      <c r="K59" s="66"/>
      <c r="L59" s="66"/>
      <c r="M59" s="66"/>
      <c r="N59" s="66"/>
      <c r="O59" s="66"/>
    </row>
    <row r="60" spans="1:15" x14ac:dyDescent="0.2">
      <c r="A60" s="66"/>
      <c r="B60" s="66"/>
      <c r="C60" s="66"/>
      <c r="D60" s="66"/>
      <c r="E60" s="66"/>
      <c r="F60" s="66"/>
      <c r="G60" s="66"/>
      <c r="H60" s="66"/>
      <c r="I60" s="66"/>
      <c r="J60" s="66"/>
      <c r="K60" s="66"/>
      <c r="L60" s="66"/>
      <c r="M60" s="66"/>
      <c r="N60" s="66"/>
      <c r="O60" s="66"/>
    </row>
    <row r="61" spans="1:15" x14ac:dyDescent="0.2">
      <c r="A61" s="66"/>
      <c r="B61" s="66"/>
      <c r="C61" s="66"/>
      <c r="D61" s="66"/>
      <c r="E61" s="66"/>
      <c r="F61" s="66"/>
      <c r="G61" s="66"/>
      <c r="H61" s="66"/>
      <c r="I61" s="66"/>
      <c r="J61" s="66"/>
      <c r="K61" s="66"/>
      <c r="L61" s="66"/>
      <c r="M61" s="66"/>
      <c r="N61" s="66"/>
      <c r="O61" s="66"/>
    </row>
    <row r="62" spans="1:15" x14ac:dyDescent="0.2">
      <c r="A62" s="66"/>
      <c r="B62" s="66"/>
      <c r="C62" s="66"/>
      <c r="D62" s="66"/>
      <c r="E62" s="66"/>
      <c r="F62" s="66"/>
      <c r="G62" s="66"/>
      <c r="H62" s="66"/>
      <c r="I62" s="66"/>
      <c r="J62" s="66"/>
      <c r="K62" s="66"/>
      <c r="L62" s="66"/>
      <c r="M62" s="66"/>
      <c r="N62" s="66"/>
      <c r="O62" s="66"/>
    </row>
    <row r="63" spans="1:15" x14ac:dyDescent="0.2">
      <c r="A63" s="66"/>
      <c r="B63" s="66"/>
      <c r="C63" s="66"/>
      <c r="D63" s="66"/>
      <c r="E63" s="66"/>
      <c r="F63" s="66"/>
      <c r="G63" s="66"/>
      <c r="H63" s="66"/>
      <c r="I63" s="66"/>
      <c r="J63" s="66"/>
      <c r="K63" s="66"/>
      <c r="L63" s="66"/>
      <c r="M63" s="66"/>
      <c r="N63" s="66"/>
      <c r="O63" s="66"/>
    </row>
    <row r="64" spans="1:15" x14ac:dyDescent="0.2">
      <c r="A64" s="66"/>
      <c r="B64" s="66"/>
      <c r="C64" s="66"/>
      <c r="D64" s="66"/>
      <c r="E64" s="66"/>
      <c r="F64" s="66"/>
      <c r="G64" s="66"/>
      <c r="H64" s="66"/>
      <c r="I64" s="66"/>
      <c r="J64" s="66"/>
      <c r="K64" s="66"/>
      <c r="L64" s="66"/>
      <c r="M64" s="66"/>
      <c r="N64" s="66"/>
      <c r="O64" s="66"/>
    </row>
    <row r="65" spans="1:15" x14ac:dyDescent="0.2">
      <c r="A65" s="66"/>
      <c r="B65" s="66"/>
      <c r="C65" s="66"/>
      <c r="D65" s="66"/>
      <c r="E65" s="66"/>
      <c r="F65" s="66"/>
      <c r="G65" s="66"/>
      <c r="H65" s="66"/>
      <c r="I65" s="66"/>
      <c r="J65" s="66"/>
      <c r="K65" s="66"/>
      <c r="L65" s="66"/>
      <c r="M65" s="66"/>
      <c r="N65" s="66"/>
      <c r="O65" s="66"/>
    </row>
    <row r="66" spans="1:15" x14ac:dyDescent="0.2">
      <c r="A66" s="66"/>
      <c r="B66" s="66"/>
      <c r="C66" s="66"/>
      <c r="D66" s="66"/>
      <c r="E66" s="66"/>
      <c r="F66" s="66"/>
      <c r="G66" s="66"/>
      <c r="H66" s="66"/>
      <c r="I66" s="66"/>
      <c r="J66" s="66"/>
      <c r="K66" s="66"/>
      <c r="L66" s="66"/>
      <c r="M66" s="66"/>
      <c r="N66" s="66"/>
      <c r="O66" s="66"/>
    </row>
    <row r="67" spans="1:15" x14ac:dyDescent="0.2">
      <c r="A67" s="66"/>
      <c r="B67" s="66"/>
      <c r="C67" s="66"/>
      <c r="D67" s="66"/>
      <c r="E67" s="66"/>
      <c r="F67" s="66"/>
      <c r="G67" s="66"/>
      <c r="H67" s="66"/>
      <c r="I67" s="66"/>
      <c r="J67" s="66"/>
      <c r="K67" s="66"/>
      <c r="L67" s="66"/>
      <c r="M67" s="66"/>
      <c r="N67" s="66"/>
      <c r="O67" s="66"/>
    </row>
    <row r="68" spans="1:15" x14ac:dyDescent="0.2">
      <c r="A68" s="66"/>
      <c r="B68" s="66"/>
      <c r="C68" s="66"/>
      <c r="D68" s="66"/>
      <c r="E68" s="66"/>
      <c r="F68" s="66"/>
      <c r="G68" s="66"/>
      <c r="H68" s="66"/>
      <c r="I68" s="66"/>
      <c r="J68" s="66"/>
      <c r="K68" s="66"/>
      <c r="L68" s="66"/>
      <c r="M68" s="66"/>
      <c r="N68" s="66"/>
      <c r="O68" s="66"/>
    </row>
    <row r="69" spans="1:15" x14ac:dyDescent="0.2">
      <c r="A69" s="66"/>
      <c r="B69" s="66"/>
      <c r="C69" s="66"/>
      <c r="D69" s="66"/>
      <c r="E69" s="66"/>
      <c r="F69" s="66"/>
      <c r="G69" s="66"/>
      <c r="H69" s="66"/>
      <c r="I69" s="66"/>
      <c r="J69" s="66"/>
      <c r="K69" s="66"/>
      <c r="L69" s="66"/>
      <c r="M69" s="66"/>
      <c r="N69" s="66"/>
      <c r="O69" s="66"/>
    </row>
    <row r="70" spans="1:15" x14ac:dyDescent="0.2">
      <c r="A70" s="66"/>
      <c r="B70" s="66"/>
      <c r="C70" s="66"/>
      <c r="D70" s="66"/>
      <c r="E70" s="66"/>
      <c r="F70" s="66"/>
      <c r="G70" s="66"/>
      <c r="H70" s="66"/>
      <c r="I70" s="66"/>
      <c r="J70" s="66"/>
      <c r="K70" s="66"/>
      <c r="L70" s="66"/>
      <c r="M70" s="66"/>
      <c r="N70" s="66"/>
      <c r="O70" s="66"/>
    </row>
    <row r="71" spans="1:15" x14ac:dyDescent="0.2">
      <c r="A71" s="66"/>
      <c r="B71" s="66"/>
      <c r="C71" s="66"/>
      <c r="D71" s="66"/>
      <c r="E71" s="66"/>
      <c r="F71" s="66"/>
      <c r="G71" s="66"/>
      <c r="H71" s="66"/>
      <c r="I71" s="66"/>
      <c r="J71" s="66"/>
      <c r="K71" s="66"/>
      <c r="L71" s="66"/>
      <c r="M71" s="66"/>
      <c r="N71" s="66"/>
      <c r="O71" s="66"/>
    </row>
    <row r="72" spans="1:15" x14ac:dyDescent="0.2">
      <c r="A72" s="66"/>
      <c r="B72" s="66"/>
      <c r="C72" s="66"/>
      <c r="D72" s="66"/>
      <c r="E72" s="66"/>
      <c r="F72" s="66"/>
      <c r="G72" s="66"/>
      <c r="H72" s="66"/>
      <c r="I72" s="66"/>
      <c r="J72" s="66"/>
      <c r="K72" s="66"/>
      <c r="L72" s="66"/>
      <c r="M72" s="66"/>
      <c r="N72" s="66"/>
      <c r="O72" s="66"/>
    </row>
    <row r="73" spans="1:15" x14ac:dyDescent="0.2">
      <c r="A73" s="66"/>
      <c r="B73" s="66"/>
      <c r="C73" s="66"/>
      <c r="D73" s="66"/>
      <c r="E73" s="66"/>
      <c r="F73" s="66"/>
      <c r="G73" s="66"/>
      <c r="H73" s="66"/>
      <c r="I73" s="66"/>
      <c r="J73" s="66"/>
      <c r="K73" s="66"/>
      <c r="L73" s="66"/>
      <c r="M73" s="66"/>
      <c r="N73" s="66"/>
      <c r="O73" s="66"/>
    </row>
    <row r="74" spans="1:15" x14ac:dyDescent="0.2">
      <c r="A74" s="66"/>
      <c r="B74" s="66"/>
      <c r="C74" s="66"/>
      <c r="D74" s="66"/>
      <c r="E74" s="66"/>
      <c r="F74" s="66"/>
      <c r="G74" s="66"/>
      <c r="H74" s="66"/>
      <c r="I74" s="66"/>
      <c r="J74" s="66"/>
      <c r="K74" s="66"/>
      <c r="L74" s="66"/>
      <c r="M74" s="66"/>
      <c r="N74" s="66"/>
      <c r="O74" s="66"/>
    </row>
    <row r="75" spans="1:15" x14ac:dyDescent="0.2">
      <c r="A75" s="66"/>
      <c r="B75" s="66"/>
      <c r="C75" s="66"/>
      <c r="D75" s="66"/>
      <c r="E75" s="66"/>
      <c r="F75" s="66"/>
      <c r="G75" s="66"/>
      <c r="H75" s="66"/>
      <c r="I75" s="66"/>
      <c r="J75" s="66"/>
      <c r="K75" s="66"/>
      <c r="L75" s="66"/>
      <c r="M75" s="66"/>
      <c r="N75" s="66"/>
      <c r="O75" s="66"/>
    </row>
    <row r="76" spans="1:15" x14ac:dyDescent="0.2">
      <c r="A76" s="66"/>
      <c r="B76" s="66"/>
      <c r="C76" s="66"/>
      <c r="D76" s="66"/>
      <c r="E76" s="66"/>
      <c r="F76" s="66"/>
      <c r="G76" s="66"/>
      <c r="H76" s="66"/>
      <c r="I76" s="66"/>
      <c r="J76" s="66"/>
      <c r="K76" s="66"/>
      <c r="L76" s="66"/>
      <c r="M76" s="66"/>
      <c r="N76" s="66"/>
      <c r="O76" s="66"/>
    </row>
    <row r="77" spans="1:15" x14ac:dyDescent="0.2">
      <c r="A77" s="66"/>
      <c r="B77" s="66"/>
      <c r="C77" s="66"/>
      <c r="D77" s="66"/>
      <c r="E77" s="66"/>
      <c r="F77" s="66"/>
      <c r="G77" s="66"/>
      <c r="H77" s="66"/>
      <c r="I77" s="66"/>
      <c r="J77" s="66"/>
      <c r="K77" s="66"/>
      <c r="L77" s="66"/>
      <c r="M77" s="66"/>
      <c r="N77" s="66"/>
      <c r="O77" s="66"/>
    </row>
    <row r="78" spans="1:15" x14ac:dyDescent="0.2">
      <c r="A78" s="66"/>
      <c r="B78" s="66"/>
      <c r="C78" s="66"/>
      <c r="D78" s="66"/>
      <c r="E78" s="66"/>
      <c r="F78" s="66"/>
      <c r="G78" s="66"/>
      <c r="H78" s="66"/>
      <c r="I78" s="66"/>
      <c r="J78" s="66"/>
      <c r="K78" s="66"/>
      <c r="L78" s="66"/>
      <c r="M78" s="66"/>
      <c r="N78" s="66"/>
      <c r="O78" s="66"/>
    </row>
    <row r="79" spans="1:15" x14ac:dyDescent="0.2">
      <c r="A79" s="66"/>
      <c r="B79" s="66"/>
      <c r="C79" s="66"/>
      <c r="D79" s="66"/>
      <c r="E79" s="66"/>
      <c r="F79" s="66"/>
      <c r="G79" s="66"/>
      <c r="H79" s="66"/>
      <c r="I79" s="66"/>
      <c r="J79" s="66"/>
      <c r="K79" s="66"/>
      <c r="L79" s="66"/>
      <c r="M79" s="66"/>
      <c r="N79" s="66"/>
      <c r="O79" s="66"/>
    </row>
    <row r="80" spans="1:15" x14ac:dyDescent="0.2">
      <c r="A80" s="66"/>
      <c r="B80" s="66"/>
      <c r="C80" s="66"/>
      <c r="D80" s="66"/>
      <c r="E80" s="66"/>
      <c r="F80" s="66"/>
      <c r="G80" s="66"/>
      <c r="H80" s="66"/>
      <c r="I80" s="66"/>
      <c r="J80" s="66"/>
      <c r="K80" s="66"/>
      <c r="L80" s="66"/>
      <c r="M80" s="66"/>
      <c r="N80" s="66"/>
      <c r="O80" s="66"/>
    </row>
    <row r="81" spans="1:15" x14ac:dyDescent="0.2">
      <c r="A81" s="66"/>
      <c r="B81" s="66"/>
      <c r="C81" s="66"/>
      <c r="D81" s="66"/>
      <c r="E81" s="66"/>
      <c r="F81" s="66"/>
      <c r="G81" s="66"/>
      <c r="H81" s="66"/>
      <c r="I81" s="66"/>
      <c r="J81" s="66"/>
      <c r="K81" s="66"/>
      <c r="L81" s="66"/>
      <c r="M81" s="66"/>
      <c r="N81" s="66"/>
      <c r="O81" s="66"/>
    </row>
    <row r="82" spans="1:15" x14ac:dyDescent="0.2">
      <c r="A82" s="66"/>
      <c r="B82" s="66"/>
      <c r="C82" s="66"/>
      <c r="D82" s="66"/>
      <c r="E82" s="66"/>
      <c r="F82" s="66"/>
      <c r="G82" s="66"/>
      <c r="H82" s="66"/>
      <c r="I82" s="66"/>
      <c r="J82" s="66"/>
      <c r="K82" s="66"/>
      <c r="L82" s="66"/>
      <c r="M82" s="66"/>
      <c r="N82" s="66"/>
      <c r="O82" s="66"/>
    </row>
    <row r="83" spans="1:15" x14ac:dyDescent="0.2">
      <c r="A83" s="66"/>
      <c r="B83" s="66"/>
      <c r="C83" s="66"/>
      <c r="D83" s="66"/>
      <c r="E83" s="66"/>
      <c r="F83" s="66"/>
      <c r="G83" s="66"/>
      <c r="H83" s="66"/>
      <c r="I83" s="66"/>
      <c r="J83" s="66"/>
      <c r="K83" s="66"/>
      <c r="L83" s="66"/>
      <c r="M83" s="66"/>
      <c r="N83" s="66"/>
      <c r="O83" s="66"/>
    </row>
    <row r="84" spans="1:15" x14ac:dyDescent="0.2">
      <c r="A84" s="66"/>
      <c r="B84" s="66"/>
      <c r="C84" s="66"/>
      <c r="D84" s="66"/>
      <c r="E84" s="66"/>
      <c r="F84" s="66"/>
      <c r="G84" s="66"/>
      <c r="H84" s="66"/>
      <c r="I84" s="66"/>
      <c r="J84" s="66"/>
      <c r="K84" s="66"/>
      <c r="L84" s="66"/>
      <c r="M84" s="66"/>
      <c r="N84" s="66"/>
      <c r="O84" s="66"/>
    </row>
    <row r="85" spans="1:15" x14ac:dyDescent="0.2">
      <c r="A85" s="66"/>
      <c r="B85" s="66"/>
      <c r="C85" s="66"/>
      <c r="D85" s="66"/>
      <c r="E85" s="66"/>
      <c r="F85" s="66"/>
      <c r="G85" s="66"/>
      <c r="H85" s="66"/>
      <c r="I85" s="66"/>
      <c r="J85" s="66"/>
      <c r="K85" s="66"/>
      <c r="L85" s="66"/>
      <c r="M85" s="66"/>
      <c r="N85" s="66"/>
      <c r="O85" s="66"/>
    </row>
    <row r="86" spans="1:15" x14ac:dyDescent="0.2">
      <c r="A86" s="66"/>
      <c r="B86" s="66"/>
      <c r="C86" s="66"/>
      <c r="D86" s="66"/>
      <c r="E86" s="66"/>
      <c r="F86" s="66"/>
      <c r="G86" s="66"/>
      <c r="H86" s="66"/>
      <c r="I86" s="66"/>
      <c r="J86" s="66"/>
      <c r="K86" s="66"/>
      <c r="L86" s="66"/>
      <c r="M86" s="66"/>
      <c r="N86" s="66"/>
      <c r="O86" s="66"/>
    </row>
    <row r="87" spans="1:15" x14ac:dyDescent="0.2">
      <c r="A87" s="66"/>
      <c r="B87" s="66"/>
      <c r="C87" s="66"/>
      <c r="D87" s="66"/>
      <c r="E87" s="66"/>
      <c r="F87" s="66"/>
      <c r="G87" s="66"/>
      <c r="H87" s="66"/>
      <c r="I87" s="66"/>
      <c r="J87" s="66"/>
      <c r="K87" s="66"/>
      <c r="L87" s="66"/>
      <c r="M87" s="66"/>
      <c r="N87" s="66"/>
      <c r="O87" s="66"/>
    </row>
    <row r="88" spans="1:15" x14ac:dyDescent="0.2">
      <c r="A88" s="66"/>
      <c r="B88" s="66"/>
      <c r="C88" s="66"/>
      <c r="D88" s="66"/>
      <c r="E88" s="66"/>
      <c r="F88" s="66"/>
      <c r="G88" s="66"/>
      <c r="H88" s="66"/>
      <c r="I88" s="66"/>
      <c r="J88" s="66"/>
      <c r="K88" s="66"/>
      <c r="L88" s="66"/>
      <c r="M88" s="66"/>
      <c r="N88" s="66"/>
      <c r="O88" s="66"/>
    </row>
    <row r="89" spans="1:15" x14ac:dyDescent="0.2">
      <c r="A89" s="66"/>
      <c r="B89" s="66"/>
      <c r="C89" s="66"/>
      <c r="D89" s="66"/>
      <c r="E89" s="66"/>
      <c r="F89" s="66"/>
      <c r="G89" s="66"/>
      <c r="H89" s="66"/>
      <c r="I89" s="66"/>
      <c r="J89" s="66"/>
      <c r="K89" s="66"/>
      <c r="L89" s="66"/>
      <c r="M89" s="66"/>
      <c r="N89" s="66"/>
      <c r="O89" s="66"/>
    </row>
    <row r="90" spans="1:15" x14ac:dyDescent="0.2">
      <c r="A90" s="66"/>
      <c r="B90" s="66"/>
      <c r="C90" s="66"/>
      <c r="D90" s="66"/>
      <c r="E90" s="66"/>
      <c r="F90" s="66"/>
      <c r="G90" s="66"/>
      <c r="H90" s="66"/>
      <c r="I90" s="66"/>
      <c r="J90" s="66"/>
      <c r="K90" s="66"/>
      <c r="L90" s="66"/>
      <c r="M90" s="66"/>
      <c r="N90" s="66"/>
      <c r="O90" s="66"/>
    </row>
    <row r="91" spans="1:15" x14ac:dyDescent="0.2">
      <c r="A91" s="66"/>
      <c r="B91" s="66"/>
      <c r="C91" s="66"/>
      <c r="D91" s="66"/>
      <c r="E91" s="66"/>
      <c r="F91" s="66"/>
      <c r="G91" s="66"/>
      <c r="H91" s="66"/>
      <c r="I91" s="66"/>
      <c r="J91" s="66"/>
      <c r="K91" s="66"/>
      <c r="L91" s="66"/>
      <c r="M91" s="66"/>
      <c r="N91" s="66"/>
      <c r="O91" s="66"/>
    </row>
    <row r="92" spans="1:15" x14ac:dyDescent="0.2">
      <c r="A92" s="66"/>
      <c r="B92" s="66"/>
      <c r="C92" s="66"/>
      <c r="D92" s="66"/>
      <c r="E92" s="66"/>
      <c r="F92" s="66"/>
      <c r="G92" s="66"/>
      <c r="H92" s="66"/>
      <c r="I92" s="66"/>
      <c r="J92" s="66"/>
      <c r="K92" s="66"/>
      <c r="L92" s="66"/>
      <c r="M92" s="66"/>
      <c r="N92" s="66"/>
      <c r="O92" s="66"/>
    </row>
    <row r="93" spans="1:15" x14ac:dyDescent="0.2">
      <c r="A93" s="66"/>
      <c r="B93" s="66"/>
      <c r="C93" s="66"/>
      <c r="D93" s="66"/>
      <c r="E93" s="66"/>
      <c r="F93" s="66"/>
      <c r="G93" s="66"/>
      <c r="H93" s="66"/>
      <c r="I93" s="66"/>
      <c r="J93" s="66"/>
      <c r="K93" s="66"/>
      <c r="L93" s="66"/>
      <c r="M93" s="66"/>
      <c r="N93" s="66"/>
      <c r="O93" s="66"/>
    </row>
    <row r="94" spans="1:15" x14ac:dyDescent="0.2">
      <c r="A94" s="66"/>
      <c r="B94" s="66"/>
      <c r="C94" s="66"/>
      <c r="D94" s="66"/>
      <c r="E94" s="66"/>
      <c r="F94" s="66"/>
      <c r="G94" s="66"/>
      <c r="H94" s="66"/>
      <c r="I94" s="66"/>
      <c r="J94" s="66"/>
      <c r="K94" s="66"/>
      <c r="L94" s="66"/>
      <c r="M94" s="66"/>
      <c r="N94" s="66"/>
      <c r="O94" s="66"/>
    </row>
    <row r="95" spans="1:15" x14ac:dyDescent="0.2">
      <c r="A95" s="66"/>
      <c r="B95" s="66"/>
      <c r="C95" s="66"/>
      <c r="D95" s="66"/>
      <c r="E95" s="66"/>
      <c r="F95" s="66"/>
      <c r="G95" s="66"/>
      <c r="H95" s="66"/>
      <c r="I95" s="66"/>
      <c r="J95" s="66"/>
      <c r="K95" s="66"/>
      <c r="L95" s="66"/>
      <c r="M95" s="66"/>
      <c r="N95" s="66"/>
      <c r="O95" s="66"/>
    </row>
    <row r="96" spans="1:15" x14ac:dyDescent="0.2">
      <c r="A96" s="66"/>
      <c r="B96" s="66"/>
      <c r="C96" s="66"/>
      <c r="D96" s="66"/>
      <c r="E96" s="66"/>
      <c r="F96" s="66"/>
      <c r="G96" s="66"/>
      <c r="H96" s="66"/>
      <c r="I96" s="66"/>
      <c r="J96" s="66"/>
      <c r="K96" s="66"/>
      <c r="L96" s="66"/>
      <c r="M96" s="66"/>
      <c r="N96" s="66"/>
      <c r="O96" s="66"/>
    </row>
    <row r="97" spans="1:15" x14ac:dyDescent="0.2">
      <c r="A97" s="66"/>
      <c r="B97" s="66"/>
      <c r="C97" s="66"/>
      <c r="D97" s="66"/>
      <c r="E97" s="66"/>
      <c r="F97" s="66"/>
      <c r="G97" s="66"/>
      <c r="H97" s="66"/>
      <c r="I97" s="66"/>
      <c r="J97" s="66"/>
      <c r="K97" s="66"/>
      <c r="L97" s="66"/>
      <c r="M97" s="66"/>
      <c r="N97" s="66"/>
      <c r="O97" s="66"/>
    </row>
    <row r="98" spans="1:15" x14ac:dyDescent="0.2">
      <c r="A98" s="66"/>
      <c r="B98" s="66"/>
      <c r="C98" s="66"/>
      <c r="D98" s="66"/>
      <c r="E98" s="66"/>
      <c r="F98" s="66"/>
      <c r="G98" s="66"/>
      <c r="H98" s="66"/>
      <c r="I98" s="66"/>
      <c r="J98" s="66"/>
      <c r="K98" s="66"/>
      <c r="L98" s="66"/>
      <c r="M98" s="66"/>
      <c r="N98" s="66"/>
      <c r="O98" s="66"/>
    </row>
    <row r="99" spans="1:15" x14ac:dyDescent="0.2">
      <c r="A99" s="66"/>
      <c r="B99" s="66"/>
      <c r="C99" s="66"/>
      <c r="D99" s="66"/>
      <c r="E99" s="66"/>
      <c r="F99" s="66"/>
      <c r="G99" s="66"/>
      <c r="H99" s="66"/>
      <c r="I99" s="66"/>
      <c r="J99" s="66"/>
      <c r="K99" s="66"/>
      <c r="L99" s="66"/>
      <c r="M99" s="66"/>
      <c r="N99" s="66"/>
      <c r="O99" s="66"/>
    </row>
    <row r="100" spans="1:15" x14ac:dyDescent="0.2">
      <c r="A100" s="66"/>
      <c r="B100" s="66"/>
      <c r="C100" s="66"/>
      <c r="D100" s="66"/>
      <c r="E100" s="66"/>
      <c r="F100" s="66"/>
      <c r="G100" s="66"/>
      <c r="H100" s="66"/>
      <c r="I100" s="66"/>
      <c r="J100" s="66"/>
      <c r="K100" s="66"/>
      <c r="L100" s="66"/>
      <c r="M100" s="66"/>
      <c r="N100" s="66"/>
      <c r="O100" s="66"/>
    </row>
    <row r="101" spans="1:15" x14ac:dyDescent="0.2">
      <c r="A101" s="66"/>
      <c r="B101" s="66"/>
      <c r="C101" s="66"/>
      <c r="D101" s="66"/>
      <c r="E101" s="66"/>
      <c r="F101" s="66"/>
      <c r="G101" s="66"/>
      <c r="H101" s="66"/>
      <c r="I101" s="66"/>
      <c r="J101" s="66"/>
      <c r="K101" s="66"/>
      <c r="L101" s="66"/>
      <c r="M101" s="66"/>
      <c r="N101" s="66"/>
      <c r="O101" s="66"/>
    </row>
    <row r="102" spans="1:15" x14ac:dyDescent="0.2">
      <c r="A102" s="66"/>
      <c r="B102" s="66"/>
      <c r="C102" s="66"/>
      <c r="D102" s="66"/>
      <c r="E102" s="66"/>
      <c r="F102" s="66"/>
      <c r="G102" s="66"/>
      <c r="H102" s="66"/>
      <c r="I102" s="66"/>
      <c r="J102" s="66"/>
      <c r="K102" s="66"/>
      <c r="L102" s="66"/>
      <c r="M102" s="66"/>
      <c r="N102" s="66"/>
      <c r="O102" s="66"/>
    </row>
    <row r="103" spans="1:15" x14ac:dyDescent="0.2">
      <c r="A103" s="66"/>
      <c r="B103" s="66"/>
      <c r="C103" s="66"/>
      <c r="D103" s="66"/>
      <c r="E103" s="66"/>
      <c r="F103" s="66"/>
      <c r="G103" s="66"/>
      <c r="H103" s="66"/>
      <c r="I103" s="66"/>
      <c r="J103" s="66"/>
      <c r="K103" s="66"/>
      <c r="L103" s="66"/>
      <c r="M103" s="66"/>
      <c r="N103" s="66"/>
      <c r="O103" s="66"/>
    </row>
    <row r="104" spans="1:15" x14ac:dyDescent="0.2">
      <c r="A104" s="66"/>
      <c r="B104" s="66"/>
      <c r="C104" s="66"/>
      <c r="D104" s="66"/>
      <c r="E104" s="66"/>
      <c r="F104" s="66"/>
      <c r="G104" s="66"/>
      <c r="H104" s="66"/>
      <c r="I104" s="66"/>
      <c r="J104" s="66"/>
      <c r="K104" s="66"/>
      <c r="L104" s="66"/>
      <c r="M104" s="66"/>
      <c r="N104" s="66"/>
      <c r="O104" s="66"/>
    </row>
    <row r="105" spans="1:15" x14ac:dyDescent="0.2">
      <c r="A105" s="66"/>
      <c r="B105" s="66"/>
      <c r="C105" s="66"/>
      <c r="D105" s="66"/>
      <c r="E105" s="66"/>
      <c r="F105" s="66"/>
      <c r="G105" s="66"/>
      <c r="H105" s="66"/>
      <c r="I105" s="66"/>
      <c r="J105" s="66"/>
      <c r="K105" s="66"/>
      <c r="L105" s="66"/>
      <c r="M105" s="66"/>
      <c r="N105" s="66"/>
      <c r="O105" s="66"/>
    </row>
    <row r="106" spans="1:15" x14ac:dyDescent="0.2">
      <c r="A106" s="66"/>
      <c r="B106" s="66"/>
      <c r="C106" s="66"/>
      <c r="D106" s="66"/>
      <c r="E106" s="66"/>
      <c r="F106" s="66"/>
      <c r="G106" s="66"/>
      <c r="H106" s="66"/>
      <c r="I106" s="66"/>
      <c r="J106" s="66"/>
      <c r="K106" s="66"/>
      <c r="L106" s="66"/>
      <c r="M106" s="66"/>
      <c r="N106" s="66"/>
      <c r="O106" s="66"/>
    </row>
    <row r="107" spans="1:15" x14ac:dyDescent="0.2">
      <c r="A107" s="66"/>
      <c r="B107" s="66"/>
      <c r="C107" s="66"/>
      <c r="D107" s="66"/>
      <c r="E107" s="66"/>
      <c r="F107" s="66"/>
      <c r="G107" s="66"/>
      <c r="H107" s="66"/>
      <c r="I107" s="66"/>
      <c r="J107" s="66"/>
      <c r="K107" s="66"/>
      <c r="L107" s="66"/>
      <c r="M107" s="66"/>
      <c r="N107" s="66"/>
      <c r="O107" s="66"/>
    </row>
    <row r="108" spans="1:15" x14ac:dyDescent="0.2">
      <c r="A108" s="66"/>
      <c r="B108" s="66"/>
      <c r="C108" s="66"/>
      <c r="D108" s="66"/>
      <c r="E108" s="66"/>
      <c r="F108" s="66"/>
      <c r="G108" s="66"/>
      <c r="H108" s="66"/>
      <c r="I108" s="66"/>
      <c r="J108" s="66"/>
      <c r="K108" s="66"/>
      <c r="L108" s="66"/>
      <c r="M108" s="66"/>
      <c r="N108" s="66"/>
      <c r="O108" s="66"/>
    </row>
    <row r="109" spans="1:15" x14ac:dyDescent="0.2">
      <c r="A109" s="66"/>
      <c r="B109" s="66"/>
      <c r="C109" s="66"/>
      <c r="D109" s="66"/>
      <c r="E109" s="66"/>
      <c r="F109" s="66"/>
      <c r="G109" s="66"/>
      <c r="H109" s="66"/>
      <c r="I109" s="66"/>
      <c r="J109" s="66"/>
      <c r="K109" s="66"/>
      <c r="L109" s="66"/>
      <c r="M109" s="66"/>
      <c r="N109" s="66"/>
      <c r="O109" s="66"/>
    </row>
    <row r="110" spans="1:15" x14ac:dyDescent="0.2">
      <c r="A110" s="66"/>
      <c r="B110" s="66"/>
      <c r="C110" s="66"/>
      <c r="D110" s="66"/>
      <c r="E110" s="66"/>
      <c r="F110" s="66"/>
      <c r="G110" s="66"/>
      <c r="H110" s="66"/>
      <c r="I110" s="66"/>
      <c r="J110" s="66"/>
      <c r="K110" s="66"/>
      <c r="L110" s="66"/>
      <c r="M110" s="66"/>
      <c r="N110" s="66"/>
      <c r="O110" s="66"/>
    </row>
    <row r="111" spans="1:15" x14ac:dyDescent="0.2">
      <c r="A111" s="66"/>
      <c r="B111" s="66"/>
      <c r="C111" s="66"/>
      <c r="D111" s="66"/>
      <c r="E111" s="66"/>
      <c r="F111" s="66"/>
      <c r="G111" s="66"/>
      <c r="H111" s="66"/>
      <c r="I111" s="66"/>
      <c r="J111" s="66"/>
      <c r="K111" s="66"/>
      <c r="L111" s="66"/>
      <c r="M111" s="66"/>
      <c r="N111" s="66"/>
      <c r="O111" s="66"/>
    </row>
    <row r="112" spans="1:15" x14ac:dyDescent="0.2">
      <c r="A112" s="66"/>
      <c r="B112" s="66"/>
      <c r="C112" s="66"/>
      <c r="D112" s="66"/>
      <c r="E112" s="66"/>
      <c r="F112" s="66"/>
      <c r="G112" s="66"/>
      <c r="H112" s="66"/>
      <c r="I112" s="66"/>
      <c r="J112" s="66"/>
      <c r="K112" s="66"/>
      <c r="L112" s="66"/>
      <c r="M112" s="66"/>
      <c r="N112" s="66"/>
      <c r="O112" s="66"/>
    </row>
    <row r="113" spans="1:15" x14ac:dyDescent="0.2">
      <c r="A113" s="66"/>
      <c r="B113" s="66"/>
      <c r="C113" s="66"/>
      <c r="D113" s="66"/>
      <c r="E113" s="66"/>
      <c r="F113" s="66"/>
      <c r="G113" s="66"/>
      <c r="H113" s="66"/>
      <c r="I113" s="66"/>
      <c r="J113" s="66"/>
      <c r="K113" s="66"/>
      <c r="L113" s="66"/>
      <c r="M113" s="66"/>
      <c r="N113" s="66"/>
      <c r="O113" s="66"/>
    </row>
    <row r="114" spans="1:15" x14ac:dyDescent="0.2">
      <c r="A114" s="66"/>
      <c r="B114" s="66"/>
      <c r="C114" s="66"/>
      <c r="D114" s="66"/>
      <c r="E114" s="66"/>
      <c r="F114" s="66"/>
      <c r="G114" s="66"/>
      <c r="H114" s="66"/>
      <c r="I114" s="66"/>
      <c r="J114" s="66"/>
      <c r="K114" s="66"/>
      <c r="L114" s="66"/>
      <c r="M114" s="66"/>
      <c r="N114" s="66"/>
      <c r="O114" s="66"/>
    </row>
    <row r="115" spans="1:15" x14ac:dyDescent="0.2">
      <c r="A115" s="66"/>
      <c r="B115" s="66"/>
      <c r="C115" s="66"/>
      <c r="D115" s="66"/>
      <c r="E115" s="66"/>
      <c r="F115" s="66"/>
      <c r="G115" s="66"/>
      <c r="H115" s="66"/>
      <c r="I115" s="66"/>
      <c r="J115" s="66"/>
      <c r="K115" s="66"/>
      <c r="L115" s="66"/>
      <c r="M115" s="66"/>
      <c r="N115" s="66"/>
      <c r="O115" s="66"/>
    </row>
    <row r="116" spans="1:15" x14ac:dyDescent="0.2">
      <c r="A116" s="66"/>
      <c r="B116" s="66"/>
      <c r="C116" s="66"/>
      <c r="D116" s="66"/>
      <c r="E116" s="66"/>
      <c r="F116" s="66"/>
      <c r="G116" s="66"/>
      <c r="H116" s="66"/>
      <c r="I116" s="66"/>
      <c r="J116" s="66"/>
      <c r="K116" s="66"/>
      <c r="L116" s="66"/>
      <c r="M116" s="66"/>
      <c r="N116" s="66"/>
      <c r="O116" s="66"/>
    </row>
    <row r="117" spans="1:15" x14ac:dyDescent="0.2">
      <c r="A117" s="66"/>
      <c r="B117" s="66"/>
      <c r="C117" s="66"/>
      <c r="D117" s="66"/>
      <c r="E117" s="66"/>
      <c r="F117" s="66"/>
      <c r="G117" s="66"/>
      <c r="H117" s="66"/>
      <c r="I117" s="66"/>
      <c r="J117" s="66"/>
      <c r="K117" s="66"/>
      <c r="L117" s="66"/>
      <c r="M117" s="66"/>
      <c r="N117" s="66"/>
      <c r="O117" s="66"/>
    </row>
    <row r="118" spans="1:15" x14ac:dyDescent="0.2">
      <c r="A118" s="66"/>
      <c r="B118" s="66"/>
      <c r="C118" s="66"/>
      <c r="D118" s="66"/>
      <c r="E118" s="66"/>
      <c r="F118" s="66"/>
      <c r="G118" s="66"/>
      <c r="H118" s="66"/>
      <c r="I118" s="66"/>
      <c r="J118" s="66"/>
      <c r="K118" s="66"/>
      <c r="L118" s="66"/>
      <c r="M118" s="66"/>
      <c r="N118" s="66"/>
      <c r="O118" s="66"/>
    </row>
    <row r="119" spans="1:15" x14ac:dyDescent="0.2">
      <c r="A119" s="66"/>
      <c r="B119" s="66"/>
      <c r="C119" s="66"/>
      <c r="D119" s="66"/>
      <c r="E119" s="66"/>
      <c r="F119" s="66"/>
      <c r="G119" s="66"/>
      <c r="H119" s="66"/>
      <c r="I119" s="66"/>
      <c r="J119" s="66"/>
      <c r="K119" s="66"/>
      <c r="L119" s="66"/>
      <c r="M119" s="66"/>
      <c r="N119" s="66"/>
      <c r="O119" s="66"/>
    </row>
    <row r="120" spans="1:15" x14ac:dyDescent="0.2">
      <c r="A120" s="66"/>
      <c r="B120" s="66"/>
      <c r="C120" s="66"/>
      <c r="D120" s="66"/>
      <c r="E120" s="66"/>
      <c r="F120" s="66"/>
      <c r="G120" s="66"/>
      <c r="H120" s="66"/>
      <c r="I120" s="66"/>
      <c r="J120" s="66"/>
      <c r="K120" s="66"/>
      <c r="L120" s="66"/>
      <c r="M120" s="66"/>
      <c r="N120" s="66"/>
      <c r="O120" s="66"/>
    </row>
    <row r="121" spans="1:15" x14ac:dyDescent="0.2">
      <c r="A121" s="66"/>
      <c r="B121" s="66"/>
      <c r="C121" s="66"/>
      <c r="D121" s="66"/>
      <c r="E121" s="66"/>
      <c r="F121" s="66"/>
      <c r="G121" s="66"/>
      <c r="H121" s="66"/>
      <c r="I121" s="66"/>
      <c r="J121" s="66"/>
      <c r="K121" s="66"/>
      <c r="L121" s="66"/>
      <c r="M121" s="66"/>
      <c r="N121" s="66"/>
      <c r="O121" s="66"/>
    </row>
    <row r="122" spans="1:15" x14ac:dyDescent="0.2">
      <c r="A122" s="66"/>
      <c r="B122" s="66"/>
      <c r="C122" s="66"/>
      <c r="D122" s="66"/>
      <c r="E122" s="66"/>
      <c r="F122" s="66"/>
      <c r="G122" s="66"/>
      <c r="H122" s="66"/>
      <c r="I122" s="66"/>
      <c r="J122" s="66"/>
      <c r="K122" s="66"/>
      <c r="L122" s="66"/>
      <c r="M122" s="66"/>
      <c r="N122" s="66"/>
      <c r="O122" s="66"/>
    </row>
    <row r="123" spans="1:15" x14ac:dyDescent="0.2">
      <c r="A123" s="66"/>
      <c r="B123" s="66"/>
      <c r="C123" s="66"/>
      <c r="D123" s="66"/>
      <c r="E123" s="66"/>
      <c r="F123" s="66"/>
      <c r="G123" s="66"/>
      <c r="H123" s="66"/>
      <c r="I123" s="66"/>
      <c r="J123" s="66"/>
      <c r="K123" s="66"/>
      <c r="L123" s="66"/>
      <c r="M123" s="66"/>
      <c r="N123" s="66"/>
      <c r="O123" s="66"/>
    </row>
    <row r="124" spans="1:15" x14ac:dyDescent="0.2">
      <c r="A124" s="66"/>
      <c r="B124" s="66"/>
      <c r="C124" s="66"/>
      <c r="D124" s="66"/>
      <c r="E124" s="66"/>
      <c r="F124" s="66"/>
      <c r="G124" s="66"/>
      <c r="H124" s="66"/>
      <c r="I124" s="66"/>
      <c r="J124" s="66"/>
      <c r="K124" s="66"/>
      <c r="L124" s="66"/>
      <c r="M124" s="66"/>
      <c r="N124" s="66"/>
      <c r="O124" s="66"/>
    </row>
    <row r="125" spans="1:15" x14ac:dyDescent="0.2">
      <c r="A125" s="66"/>
      <c r="B125" s="66"/>
      <c r="C125" s="66"/>
      <c r="D125" s="66"/>
      <c r="E125" s="66"/>
      <c r="F125" s="66"/>
      <c r="G125" s="66"/>
      <c r="H125" s="66"/>
      <c r="I125" s="66"/>
      <c r="J125" s="66"/>
      <c r="K125" s="66"/>
      <c r="L125" s="66"/>
      <c r="M125" s="66"/>
      <c r="N125" s="66"/>
      <c r="O125" s="66"/>
    </row>
    <row r="126" spans="1:15" x14ac:dyDescent="0.2">
      <c r="A126" s="66"/>
      <c r="B126" s="66"/>
      <c r="C126" s="66"/>
      <c r="D126" s="66"/>
      <c r="E126" s="66"/>
      <c r="F126" s="66"/>
      <c r="G126" s="66"/>
      <c r="H126" s="66"/>
      <c r="I126" s="66"/>
      <c r="J126" s="66"/>
      <c r="K126" s="66"/>
      <c r="L126" s="66"/>
      <c r="M126" s="66"/>
      <c r="N126" s="66"/>
      <c r="O126" s="66"/>
    </row>
    <row r="127" spans="1:15" x14ac:dyDescent="0.2">
      <c r="A127" s="66"/>
      <c r="B127" s="66"/>
      <c r="C127" s="66"/>
      <c r="D127" s="66"/>
      <c r="E127" s="66"/>
      <c r="F127" s="66"/>
      <c r="G127" s="66"/>
      <c r="H127" s="66"/>
      <c r="I127" s="66"/>
      <c r="J127" s="66"/>
      <c r="K127" s="66"/>
      <c r="L127" s="66"/>
      <c r="M127" s="66"/>
      <c r="N127" s="66"/>
      <c r="O127" s="66"/>
    </row>
    <row r="128" spans="1:15" x14ac:dyDescent="0.2">
      <c r="A128" s="66"/>
      <c r="B128" s="66"/>
      <c r="C128" s="66"/>
      <c r="D128" s="66"/>
      <c r="E128" s="66"/>
      <c r="F128" s="66"/>
      <c r="G128" s="66"/>
      <c r="H128" s="66"/>
      <c r="I128" s="66"/>
      <c r="J128" s="66"/>
      <c r="K128" s="66"/>
      <c r="L128" s="66"/>
      <c r="M128" s="66"/>
      <c r="N128" s="66"/>
      <c r="O128" s="66"/>
    </row>
    <row r="129" spans="1:15" x14ac:dyDescent="0.2">
      <c r="A129" s="66"/>
      <c r="B129" s="66"/>
      <c r="C129" s="66"/>
      <c r="D129" s="66"/>
      <c r="E129" s="66"/>
      <c r="F129" s="66"/>
      <c r="G129" s="66"/>
      <c r="H129" s="66"/>
      <c r="I129" s="66"/>
      <c r="J129" s="66"/>
      <c r="K129" s="66"/>
      <c r="L129" s="66"/>
      <c r="M129" s="66"/>
      <c r="N129" s="66"/>
      <c r="O129" s="66"/>
    </row>
    <row r="130" spans="1:15" x14ac:dyDescent="0.2">
      <c r="A130" s="66"/>
      <c r="B130" s="66"/>
      <c r="C130" s="66"/>
      <c r="D130" s="66"/>
      <c r="E130" s="66"/>
      <c r="F130" s="66"/>
      <c r="G130" s="66"/>
      <c r="H130" s="66"/>
      <c r="I130" s="66"/>
      <c r="J130" s="66"/>
      <c r="K130" s="66"/>
      <c r="L130" s="66"/>
      <c r="M130" s="66"/>
      <c r="N130" s="66"/>
      <c r="O130" s="66"/>
    </row>
    <row r="131" spans="1:15" x14ac:dyDescent="0.2">
      <c r="A131" s="66"/>
      <c r="B131" s="66"/>
      <c r="C131" s="66"/>
      <c r="D131" s="66"/>
      <c r="E131" s="66"/>
      <c r="F131" s="66"/>
      <c r="G131" s="66"/>
      <c r="H131" s="66"/>
      <c r="I131" s="66"/>
      <c r="J131" s="66"/>
      <c r="K131" s="66"/>
      <c r="L131" s="66"/>
      <c r="M131" s="66"/>
      <c r="N131" s="66"/>
      <c r="O131" s="66"/>
    </row>
    <row r="132" spans="1:15" x14ac:dyDescent="0.2">
      <c r="A132" s="66"/>
      <c r="B132" s="66"/>
      <c r="C132" s="66"/>
      <c r="D132" s="66"/>
      <c r="E132" s="66"/>
      <c r="F132" s="66"/>
      <c r="G132" s="66"/>
      <c r="H132" s="66"/>
      <c r="I132" s="66"/>
      <c r="J132" s="66"/>
      <c r="K132" s="66"/>
      <c r="L132" s="66"/>
      <c r="M132" s="66"/>
      <c r="N132" s="66"/>
      <c r="O132" s="66"/>
    </row>
    <row r="133" spans="1:15" x14ac:dyDescent="0.2">
      <c r="A133" s="66"/>
      <c r="B133" s="66"/>
      <c r="C133" s="66"/>
      <c r="D133" s="66"/>
      <c r="E133" s="66"/>
      <c r="F133" s="66"/>
      <c r="G133" s="66"/>
      <c r="H133" s="66"/>
      <c r="I133" s="66"/>
      <c r="J133" s="66"/>
      <c r="K133" s="66"/>
      <c r="L133" s="66"/>
      <c r="M133" s="66"/>
      <c r="N133" s="66"/>
      <c r="O133" s="66"/>
    </row>
    <row r="134" spans="1:15" x14ac:dyDescent="0.2">
      <c r="A134" s="66"/>
      <c r="B134" s="66"/>
      <c r="C134" s="66"/>
      <c r="D134" s="66"/>
      <c r="E134" s="66"/>
      <c r="F134" s="66"/>
      <c r="G134" s="66"/>
      <c r="H134" s="66"/>
      <c r="I134" s="66"/>
      <c r="J134" s="66"/>
      <c r="K134" s="66"/>
      <c r="L134" s="66"/>
      <c r="M134" s="66"/>
      <c r="N134" s="66"/>
      <c r="O134" s="66"/>
    </row>
    <row r="135" spans="1:15" x14ac:dyDescent="0.2">
      <c r="A135" s="66"/>
      <c r="B135" s="66"/>
      <c r="C135" s="66"/>
      <c r="D135" s="66"/>
      <c r="E135" s="66"/>
      <c r="F135" s="66"/>
      <c r="G135" s="66"/>
      <c r="H135" s="66"/>
      <c r="I135" s="66"/>
      <c r="J135" s="66"/>
      <c r="K135" s="66"/>
      <c r="L135" s="66"/>
      <c r="M135" s="66"/>
      <c r="N135" s="66"/>
      <c r="O135" s="66"/>
    </row>
    <row r="136" spans="1:15" x14ac:dyDescent="0.2">
      <c r="A136" s="66"/>
      <c r="B136" s="66"/>
      <c r="C136" s="66"/>
      <c r="D136" s="66"/>
      <c r="E136" s="66"/>
      <c r="F136" s="66"/>
      <c r="G136" s="66"/>
      <c r="H136" s="66"/>
      <c r="I136" s="66"/>
      <c r="J136" s="66"/>
      <c r="K136" s="66"/>
      <c r="L136" s="66"/>
      <c r="M136" s="66"/>
      <c r="N136" s="66"/>
      <c r="O136" s="66"/>
    </row>
    <row r="137" spans="1:15" x14ac:dyDescent="0.2">
      <c r="A137" s="66"/>
      <c r="B137" s="66"/>
      <c r="C137" s="66"/>
      <c r="D137" s="66"/>
      <c r="E137" s="66"/>
      <c r="F137" s="66"/>
      <c r="G137" s="66"/>
      <c r="H137" s="66"/>
      <c r="I137" s="66"/>
      <c r="J137" s="66"/>
      <c r="K137" s="66"/>
      <c r="L137" s="66"/>
      <c r="M137" s="66"/>
      <c r="N137" s="66"/>
      <c r="O137" s="66"/>
    </row>
    <row r="138" spans="1:15" x14ac:dyDescent="0.2">
      <c r="A138" s="66"/>
      <c r="B138" s="66"/>
      <c r="C138" s="66"/>
      <c r="D138" s="66"/>
      <c r="E138" s="66"/>
      <c r="F138" s="66"/>
      <c r="G138" s="66"/>
      <c r="H138" s="66"/>
      <c r="I138" s="66"/>
      <c r="J138" s="66"/>
      <c r="K138" s="66"/>
      <c r="L138" s="66"/>
      <c r="M138" s="66"/>
      <c r="N138" s="66"/>
      <c r="O138" s="66"/>
    </row>
    <row r="139" spans="1:15" x14ac:dyDescent="0.2">
      <c r="A139" s="66"/>
      <c r="B139" s="66"/>
      <c r="C139" s="66"/>
      <c r="D139" s="66"/>
      <c r="E139" s="66"/>
      <c r="F139" s="66"/>
      <c r="G139" s="66"/>
      <c r="H139" s="66"/>
      <c r="I139" s="66"/>
      <c r="J139" s="66"/>
      <c r="K139" s="66"/>
      <c r="L139" s="66"/>
      <c r="M139" s="66"/>
      <c r="N139" s="66"/>
      <c r="O139" s="66"/>
    </row>
    <row r="140" spans="1:15" x14ac:dyDescent="0.2">
      <c r="A140" s="66"/>
      <c r="B140" s="66"/>
      <c r="C140" s="66"/>
      <c r="D140" s="66"/>
      <c r="E140" s="66"/>
      <c r="F140" s="66"/>
      <c r="G140" s="66"/>
      <c r="H140" s="66"/>
      <c r="I140" s="66"/>
      <c r="J140" s="66"/>
      <c r="K140" s="66"/>
      <c r="L140" s="66"/>
      <c r="M140" s="66"/>
      <c r="N140" s="66"/>
      <c r="O140" s="66"/>
    </row>
    <row r="141" spans="1:15" x14ac:dyDescent="0.2">
      <c r="A141" s="66"/>
      <c r="B141" s="66"/>
      <c r="C141" s="66"/>
      <c r="D141" s="66"/>
      <c r="E141" s="66"/>
      <c r="F141" s="66"/>
      <c r="G141" s="66"/>
      <c r="H141" s="66"/>
      <c r="I141" s="66"/>
      <c r="J141" s="66"/>
      <c r="K141" s="66"/>
      <c r="L141" s="66"/>
      <c r="M141" s="66"/>
      <c r="N141" s="66"/>
      <c r="O141" s="66"/>
    </row>
    <row r="142" spans="1:15" x14ac:dyDescent="0.2">
      <c r="A142" s="66"/>
      <c r="B142" s="66"/>
      <c r="C142" s="66"/>
      <c r="D142" s="66"/>
      <c r="E142" s="66"/>
      <c r="F142" s="66"/>
      <c r="G142" s="66"/>
      <c r="H142" s="66"/>
      <c r="I142" s="66"/>
      <c r="J142" s="66"/>
      <c r="K142" s="66"/>
      <c r="L142" s="66"/>
      <c r="M142" s="66"/>
      <c r="N142" s="66"/>
      <c r="O142" s="66"/>
    </row>
    <row r="143" spans="1:15" x14ac:dyDescent="0.2">
      <c r="A143" s="66"/>
      <c r="B143" s="66"/>
      <c r="C143" s="66"/>
      <c r="D143" s="66"/>
      <c r="E143" s="66"/>
      <c r="F143" s="66"/>
      <c r="G143" s="66"/>
      <c r="H143" s="66"/>
      <c r="I143" s="66"/>
      <c r="J143" s="66"/>
      <c r="K143" s="66"/>
      <c r="L143" s="66"/>
      <c r="M143" s="66"/>
      <c r="N143" s="66"/>
      <c r="O143" s="66"/>
    </row>
    <row r="144" spans="1:15" x14ac:dyDescent="0.2">
      <c r="A144" s="66"/>
      <c r="B144" s="66"/>
      <c r="C144" s="66"/>
      <c r="D144" s="66"/>
      <c r="E144" s="66"/>
      <c r="F144" s="66"/>
      <c r="G144" s="66"/>
      <c r="H144" s="66"/>
      <c r="I144" s="66"/>
      <c r="J144" s="66"/>
      <c r="K144" s="66"/>
      <c r="L144" s="66"/>
      <c r="M144" s="66"/>
      <c r="N144" s="66"/>
      <c r="O144" s="66"/>
    </row>
    <row r="145" spans="1:15" x14ac:dyDescent="0.2">
      <c r="A145" s="66"/>
      <c r="B145" s="66"/>
      <c r="C145" s="66"/>
      <c r="D145" s="66"/>
      <c r="E145" s="66"/>
      <c r="F145" s="66"/>
      <c r="G145" s="66"/>
      <c r="H145" s="66"/>
      <c r="I145" s="66"/>
      <c r="J145" s="66"/>
      <c r="K145" s="66"/>
      <c r="L145" s="66"/>
      <c r="M145" s="66"/>
      <c r="N145" s="66"/>
      <c r="O145" s="66"/>
    </row>
    <row r="146" spans="1:15" x14ac:dyDescent="0.2">
      <c r="A146" s="66"/>
      <c r="B146" s="66"/>
      <c r="C146" s="66"/>
      <c r="D146" s="66"/>
      <c r="E146" s="66"/>
      <c r="F146" s="66"/>
      <c r="G146" s="66"/>
      <c r="H146" s="66"/>
      <c r="I146" s="66"/>
      <c r="J146" s="66"/>
      <c r="K146" s="66"/>
      <c r="L146" s="66"/>
      <c r="M146" s="66"/>
      <c r="N146" s="66"/>
      <c r="O146" s="66"/>
    </row>
    <row r="147" spans="1:15" x14ac:dyDescent="0.2">
      <c r="A147" s="66"/>
      <c r="B147" s="66"/>
      <c r="C147" s="66"/>
      <c r="D147" s="66"/>
      <c r="E147" s="66"/>
      <c r="F147" s="66"/>
      <c r="G147" s="66"/>
      <c r="H147" s="66"/>
      <c r="I147" s="66"/>
      <c r="J147" s="66"/>
      <c r="K147" s="66"/>
      <c r="L147" s="66"/>
      <c r="M147" s="66"/>
      <c r="N147" s="66"/>
      <c r="O147" s="66"/>
    </row>
    <row r="148" spans="1:15" x14ac:dyDescent="0.2">
      <c r="A148" s="66"/>
      <c r="B148" s="66"/>
      <c r="C148" s="66"/>
      <c r="D148" s="66"/>
      <c r="E148" s="66"/>
      <c r="F148" s="66"/>
      <c r="G148" s="66"/>
      <c r="H148" s="66"/>
      <c r="I148" s="66"/>
      <c r="J148" s="66"/>
      <c r="K148" s="66"/>
      <c r="L148" s="66"/>
      <c r="M148" s="66"/>
      <c r="N148" s="66"/>
      <c r="O148" s="66"/>
    </row>
    <row r="149" spans="1:15" x14ac:dyDescent="0.2">
      <c r="A149" s="66"/>
      <c r="B149" s="66"/>
      <c r="C149" s="66"/>
      <c r="D149" s="66"/>
      <c r="E149" s="66"/>
      <c r="F149" s="66"/>
      <c r="G149" s="66"/>
      <c r="H149" s="66"/>
      <c r="I149" s="66"/>
      <c r="J149" s="66"/>
      <c r="K149" s="66"/>
      <c r="L149" s="66"/>
      <c r="M149" s="66"/>
      <c r="N149" s="66"/>
      <c r="O149" s="66"/>
    </row>
    <row r="150" spans="1:15" x14ac:dyDescent="0.2">
      <c r="A150" s="66"/>
      <c r="B150" s="66"/>
      <c r="C150" s="66"/>
      <c r="D150" s="66"/>
      <c r="E150" s="66"/>
      <c r="F150" s="66"/>
      <c r="G150" s="66"/>
      <c r="H150" s="66"/>
      <c r="I150" s="66"/>
      <c r="J150" s="66"/>
      <c r="K150" s="66"/>
      <c r="L150" s="66"/>
      <c r="M150" s="66"/>
      <c r="N150" s="66"/>
      <c r="O150" s="66"/>
    </row>
    <row r="151" spans="1:15" x14ac:dyDescent="0.2">
      <c r="A151" s="66"/>
      <c r="B151" s="66"/>
      <c r="C151" s="66"/>
      <c r="D151" s="66"/>
      <c r="E151" s="66"/>
      <c r="F151" s="66"/>
      <c r="G151" s="66"/>
      <c r="H151" s="66"/>
      <c r="I151" s="66"/>
      <c r="J151" s="66"/>
      <c r="K151" s="66"/>
      <c r="L151" s="66"/>
      <c r="M151" s="66"/>
      <c r="N151" s="66"/>
      <c r="O151" s="66"/>
    </row>
    <row r="152" spans="1:15" x14ac:dyDescent="0.2">
      <c r="A152" s="66"/>
      <c r="B152" s="66"/>
      <c r="C152" s="66"/>
      <c r="D152" s="66"/>
      <c r="E152" s="66"/>
      <c r="F152" s="66"/>
      <c r="G152" s="66"/>
      <c r="H152" s="66"/>
      <c r="I152" s="66"/>
      <c r="J152" s="66"/>
      <c r="K152" s="66"/>
      <c r="L152" s="66"/>
      <c r="M152" s="66"/>
      <c r="N152" s="66"/>
      <c r="O152" s="66"/>
    </row>
    <row r="153" spans="1:15" x14ac:dyDescent="0.2">
      <c r="A153" s="66"/>
      <c r="B153" s="66"/>
      <c r="C153" s="66"/>
      <c r="D153" s="66"/>
      <c r="E153" s="66"/>
      <c r="F153" s="66"/>
      <c r="G153" s="66"/>
      <c r="H153" s="66"/>
      <c r="I153" s="66"/>
      <c r="J153" s="66"/>
      <c r="K153" s="66"/>
      <c r="L153" s="66"/>
      <c r="M153" s="66"/>
      <c r="N153" s="66"/>
      <c r="O153" s="66"/>
    </row>
    <row r="154" spans="1:15" x14ac:dyDescent="0.2">
      <c r="A154" s="66"/>
      <c r="B154" s="66"/>
      <c r="C154" s="66"/>
      <c r="D154" s="66"/>
      <c r="E154" s="66"/>
      <c r="F154" s="66"/>
      <c r="G154" s="66"/>
      <c r="H154" s="66"/>
      <c r="I154" s="66"/>
      <c r="J154" s="66"/>
      <c r="K154" s="66"/>
      <c r="L154" s="66"/>
      <c r="M154" s="66"/>
      <c r="N154" s="66"/>
      <c r="O154" s="66"/>
    </row>
    <row r="155" spans="1:15" x14ac:dyDescent="0.2">
      <c r="A155" s="66"/>
      <c r="B155" s="66"/>
      <c r="C155" s="66"/>
      <c r="D155" s="66"/>
      <c r="E155" s="66"/>
      <c r="F155" s="66"/>
      <c r="G155" s="66"/>
      <c r="H155" s="66"/>
      <c r="I155" s="66"/>
      <c r="J155" s="66"/>
      <c r="K155" s="66"/>
      <c r="L155" s="66"/>
      <c r="M155" s="66"/>
      <c r="N155" s="66"/>
      <c r="O155" s="66"/>
    </row>
    <row r="156" spans="1:15" x14ac:dyDescent="0.2">
      <c r="A156" s="66"/>
      <c r="B156" s="66"/>
      <c r="C156" s="66"/>
      <c r="D156" s="66"/>
      <c r="E156" s="66"/>
      <c r="F156" s="66"/>
      <c r="G156" s="66"/>
      <c r="H156" s="66"/>
      <c r="I156" s="66"/>
      <c r="J156" s="66"/>
      <c r="K156" s="66"/>
      <c r="L156" s="66"/>
      <c r="M156" s="66"/>
      <c r="N156" s="66"/>
      <c r="O156" s="66"/>
    </row>
    <row r="157" spans="1:15" x14ac:dyDescent="0.2">
      <c r="A157" s="66"/>
      <c r="B157" s="66"/>
      <c r="C157" s="66"/>
      <c r="D157" s="66"/>
      <c r="E157" s="66"/>
      <c r="F157" s="66"/>
      <c r="G157" s="66"/>
      <c r="H157" s="66"/>
      <c r="I157" s="66"/>
      <c r="J157" s="66"/>
      <c r="K157" s="66"/>
      <c r="L157" s="66"/>
      <c r="M157" s="66"/>
      <c r="N157" s="66"/>
      <c r="O157" s="66"/>
    </row>
    <row r="158" spans="1:15" x14ac:dyDescent="0.2">
      <c r="A158" s="66"/>
      <c r="B158" s="66"/>
      <c r="C158" s="66"/>
      <c r="D158" s="66"/>
      <c r="E158" s="66"/>
      <c r="F158" s="66"/>
      <c r="G158" s="66"/>
      <c r="H158" s="66"/>
      <c r="I158" s="66"/>
      <c r="J158" s="66"/>
      <c r="K158" s="66"/>
      <c r="L158" s="66"/>
      <c r="M158" s="66"/>
      <c r="N158" s="66"/>
      <c r="O158" s="66"/>
    </row>
    <row r="159" spans="1:15" x14ac:dyDescent="0.2">
      <c r="A159" s="66"/>
      <c r="B159" s="66"/>
      <c r="C159" s="66"/>
      <c r="D159" s="66"/>
      <c r="E159" s="66"/>
      <c r="F159" s="66"/>
      <c r="G159" s="66"/>
      <c r="H159" s="66"/>
      <c r="I159" s="66"/>
      <c r="J159" s="66"/>
      <c r="K159" s="66"/>
      <c r="L159" s="66"/>
      <c r="M159" s="66"/>
      <c r="N159" s="66"/>
      <c r="O159" s="66"/>
    </row>
    <row r="160" spans="1:15" x14ac:dyDescent="0.2">
      <c r="A160" s="66"/>
      <c r="B160" s="66"/>
      <c r="C160" s="66"/>
      <c r="D160" s="66"/>
      <c r="E160" s="66"/>
      <c r="F160" s="66"/>
      <c r="G160" s="66"/>
      <c r="H160" s="66"/>
      <c r="I160" s="66"/>
      <c r="J160" s="66"/>
      <c r="K160" s="66"/>
      <c r="L160" s="66"/>
      <c r="M160" s="66"/>
      <c r="N160" s="66"/>
      <c r="O160" s="66"/>
    </row>
    <row r="161" spans="1:15" x14ac:dyDescent="0.2">
      <c r="A161" s="66"/>
      <c r="B161" s="66"/>
      <c r="C161" s="66"/>
      <c r="D161" s="66"/>
      <c r="E161" s="66"/>
      <c r="F161" s="66"/>
      <c r="G161" s="66"/>
      <c r="H161" s="66"/>
      <c r="I161" s="66"/>
      <c r="J161" s="66"/>
      <c r="K161" s="66"/>
      <c r="L161" s="66"/>
      <c r="M161" s="66"/>
      <c r="N161" s="66"/>
      <c r="O161" s="66"/>
    </row>
    <row r="162" spans="1:15" x14ac:dyDescent="0.2">
      <c r="A162" s="66"/>
      <c r="B162" s="66"/>
      <c r="C162" s="66"/>
      <c r="D162" s="66"/>
      <c r="E162" s="66"/>
      <c r="F162" s="66"/>
      <c r="G162" s="66"/>
      <c r="H162" s="66"/>
      <c r="I162" s="66"/>
      <c r="J162" s="66"/>
      <c r="K162" s="66"/>
      <c r="L162" s="66"/>
      <c r="M162" s="66"/>
      <c r="N162" s="66"/>
      <c r="O162" s="66"/>
    </row>
    <row r="163" spans="1:15" x14ac:dyDescent="0.2">
      <c r="A163" s="66"/>
      <c r="B163" s="66"/>
      <c r="C163" s="66"/>
      <c r="D163" s="66"/>
      <c r="E163" s="66"/>
      <c r="F163" s="66"/>
      <c r="G163" s="66"/>
      <c r="H163" s="66"/>
      <c r="I163" s="66"/>
      <c r="J163" s="66"/>
      <c r="K163" s="66"/>
      <c r="L163" s="66"/>
      <c r="M163" s="66"/>
      <c r="N163" s="66"/>
      <c r="O163" s="66"/>
    </row>
    <row r="164" spans="1:15" x14ac:dyDescent="0.2">
      <c r="A164" s="66"/>
      <c r="B164" s="66"/>
      <c r="C164" s="66"/>
      <c r="D164" s="66"/>
      <c r="E164" s="66"/>
      <c r="F164" s="66"/>
      <c r="G164" s="66"/>
      <c r="H164" s="66"/>
      <c r="I164" s="66"/>
      <c r="J164" s="66"/>
      <c r="K164" s="66"/>
      <c r="L164" s="66"/>
      <c r="M164" s="66"/>
      <c r="N164" s="66"/>
      <c r="O164" s="66"/>
    </row>
    <row r="165" spans="1:15" x14ac:dyDescent="0.2">
      <c r="A165" s="66"/>
      <c r="B165" s="66"/>
      <c r="I165" s="66"/>
      <c r="J165" s="66"/>
      <c r="K165" s="66"/>
      <c r="L165" s="66"/>
      <c r="M165" s="66"/>
      <c r="N165" s="66"/>
      <c r="O165" s="66"/>
    </row>
    <row r="166" spans="1:15" x14ac:dyDescent="0.2">
      <c r="A166" s="66"/>
      <c r="B166" s="66"/>
      <c r="I166" s="66"/>
      <c r="J166" s="66"/>
      <c r="K166" s="66"/>
      <c r="L166" s="66"/>
      <c r="M166" s="66"/>
      <c r="N166" s="66"/>
      <c r="O166" s="66"/>
    </row>
    <row r="167" spans="1:15" x14ac:dyDescent="0.2">
      <c r="A167" s="66"/>
      <c r="B167" s="66"/>
      <c r="I167" s="66"/>
      <c r="J167" s="66"/>
      <c r="K167" s="66"/>
      <c r="L167" s="66"/>
      <c r="M167" s="66"/>
      <c r="N167" s="66"/>
      <c r="O167" s="66"/>
    </row>
    <row r="168" spans="1:15" x14ac:dyDescent="0.2">
      <c r="A168" s="66"/>
      <c r="B168" s="66"/>
      <c r="I168" s="66"/>
      <c r="J168" s="66"/>
      <c r="K168" s="66"/>
      <c r="L168" s="66"/>
      <c r="M168" s="66"/>
      <c r="N168" s="66"/>
      <c r="O168" s="66"/>
    </row>
    <row r="169" spans="1:15" x14ac:dyDescent="0.2">
      <c r="A169" s="66"/>
      <c r="B169" s="66"/>
      <c r="I169" s="66"/>
      <c r="J169" s="66"/>
      <c r="K169" s="66"/>
      <c r="L169" s="66"/>
      <c r="M169" s="66"/>
      <c r="N169" s="66"/>
      <c r="O169" s="66"/>
    </row>
    <row r="170" spans="1:15" x14ac:dyDescent="0.2">
      <c r="A170" s="66"/>
      <c r="I170" s="66"/>
      <c r="J170" s="66"/>
      <c r="K170" s="66"/>
      <c r="L170" s="66"/>
      <c r="M170" s="66"/>
      <c r="N170" s="66"/>
      <c r="O170" s="66"/>
    </row>
  </sheetData>
  <sheetProtection password="DF15" sheet="1" objects="1" scenarios="1"/>
  <customSheetViews>
    <customSheetView guid="{BBBDFB0D-0382-4063-96AC-44BAFDAB22E3}" showGridLines="0" fitToPage="1" printArea="1" topLeftCell="A4">
      <selection activeCell="D4" sqref="D1:H1048576"/>
      <pageMargins left="0.39370078740157483" right="0.39370078740157483" top="0.51181102362204722" bottom="0.59055118110236227" header="0.27559055118110237" footer="0.27559055118110237"/>
      <printOptions horizontalCentered="1"/>
      <pageSetup paperSize="9" orientation="portrait" r:id="rId1"/>
      <headerFooter alignWithMargins="0">
        <oddHeader>&amp;C&amp;"Arial,Fett"&amp;11Investitionskonzept</oddHeader>
      </headerFooter>
    </customSheetView>
    <customSheetView guid="{26C65640-A639-4B39-AAA9-2BD3FD601805}" showPageBreaks="1" fitToPage="1" printArea="1">
      <selection activeCell="L61" sqref="L61"/>
      <pageMargins left="0.39370078740157483" right="0.39370078740157483" top="0.51181102362204722" bottom="0.59055118110236227" header="0.27559055118110237" footer="0.27559055118110237"/>
      <printOptions horizontalCentered="1"/>
      <pageSetup paperSize="9" scale="96" orientation="portrait" r:id="rId2"/>
      <headerFooter alignWithMargins="0">
        <oddHeader>&amp;C&amp;"Arial,Fett"&amp;11Investitionskonzept</oddHeader>
      </headerFooter>
    </customSheetView>
    <customSheetView guid="{BE2505B5-6FB1-42D5-9653-BA06AE8B9806}" showPageBreaks="1" fitToPage="1" printArea="1">
      <selection activeCell="L61" sqref="L61"/>
      <pageMargins left="0.39370078740157483" right="0.39370078740157483" top="0.51181102362204722" bottom="0.59055118110236227" header="0.27559055118110237" footer="0.27559055118110237"/>
      <printOptions horizontalCentered="1"/>
      <pageSetup paperSize="9" scale="96" orientation="portrait" r:id="rId3"/>
      <headerFooter alignWithMargins="0">
        <oddHeader>&amp;C&amp;"Arial,Fett"&amp;11Investitionskonzept</oddHeader>
      </headerFooter>
    </customSheetView>
  </customSheetViews>
  <mergeCells count="12">
    <mergeCell ref="C2:G2"/>
    <mergeCell ref="B33:B35"/>
    <mergeCell ref="B46:B50"/>
    <mergeCell ref="B41:B45"/>
    <mergeCell ref="B5:B12"/>
    <mergeCell ref="B13:B17"/>
    <mergeCell ref="B22:B27"/>
    <mergeCell ref="B31:D32"/>
    <mergeCell ref="B20:C21"/>
    <mergeCell ref="B30:C30"/>
    <mergeCell ref="E20:H20"/>
    <mergeCell ref="E21:H21"/>
  </mergeCells>
  <phoneticPr fontId="0" type="noConversion"/>
  <dataValidations count="1">
    <dataValidation type="decimal" allowBlank="1" showInputMessage="1" showErrorMessage="1" sqref="D33:D37 D41:H52 D5:D18 D22:D30">
      <formula1>0</formula1>
      <formula2>9999999</formula2>
    </dataValidation>
  </dataValidations>
  <printOptions horizontalCentered="1"/>
  <pageMargins left="0.39370078740157483" right="0.39370078740157483" top="0.51181102362204722" bottom="0.59055118110236227" header="0.27559055118110237" footer="0.27559055118110237"/>
  <pageSetup paperSize="9" scale="96" orientation="portrait" r:id="rId4"/>
  <headerFooter alignWithMargins="0">
    <oddHeader>&amp;C&amp;"Arial,Fett"&amp;11Investitionskonzept</oddHeader>
  </headerFooter>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8"/>
  <sheetViews>
    <sheetView workbookViewId="0">
      <selection activeCell="S32" sqref="S32"/>
    </sheetView>
  </sheetViews>
  <sheetFormatPr baseColWidth="10" defaultRowHeight="12.75" x14ac:dyDescent="0.2"/>
  <cols>
    <col min="1" max="1" width="2.42578125" customWidth="1"/>
    <col min="2" max="2" width="1.85546875" customWidth="1"/>
    <col min="3" max="3" width="20.85546875" customWidth="1"/>
    <col min="4" max="4" width="10.28515625" customWidth="1"/>
    <col min="5" max="6" width="7.140625" customWidth="1"/>
    <col min="7" max="7" width="1.85546875" customWidth="1"/>
    <col min="8" max="8" width="22" customWidth="1"/>
    <col min="9" max="9" width="12.85546875" customWidth="1"/>
    <col min="10" max="11" width="7.140625" customWidth="1"/>
    <col min="12" max="14" width="11.42578125" hidden="1" customWidth="1"/>
  </cols>
  <sheetData>
    <row r="1" spans="1:11" s="82" customFormat="1" ht="24.95" customHeight="1" thickBot="1" x14ac:dyDescent="0.25">
      <c r="A1" s="81" t="str">
        <f>'I_ 0'!A1</f>
        <v xml:space="preserve"> </v>
      </c>
      <c r="B1" s="303"/>
      <c r="C1" s="303"/>
      <c r="D1" s="303"/>
      <c r="E1" s="303"/>
      <c r="F1" s="303"/>
      <c r="G1" s="303"/>
      <c r="H1" s="303"/>
      <c r="I1" s="303"/>
      <c r="J1" s="303"/>
      <c r="K1" s="85" t="s">
        <v>715</v>
      </c>
    </row>
    <row r="2" spans="1:11" s="82" customFormat="1" ht="20.100000000000001" customHeight="1" thickBot="1" x14ac:dyDescent="0.25">
      <c r="A2" s="99"/>
      <c r="B2" s="97"/>
      <c r="C2" s="976" t="s">
        <v>713</v>
      </c>
      <c r="D2" s="976"/>
      <c r="E2" s="976"/>
      <c r="F2" s="976"/>
      <c r="G2" s="976"/>
      <c r="H2" s="976"/>
      <c r="I2" s="462"/>
      <c r="J2" s="462"/>
      <c r="K2" s="98"/>
    </row>
    <row r="3" spans="1:11" s="123" customFormat="1" ht="30" customHeight="1" x14ac:dyDescent="0.2">
      <c r="A3" s="649">
        <v>1</v>
      </c>
      <c r="B3" s="977" t="s">
        <v>678</v>
      </c>
      <c r="C3" s="978"/>
      <c r="D3" s="978"/>
      <c r="E3" s="978"/>
      <c r="F3" s="978"/>
      <c r="G3" s="978"/>
      <c r="H3" s="978"/>
      <c r="I3" s="978"/>
      <c r="J3" s="978"/>
      <c r="K3" s="979"/>
    </row>
    <row r="4" spans="1:11" s="123" customFormat="1" ht="14.25" customHeight="1" x14ac:dyDescent="0.2">
      <c r="A4" s="680">
        <v>2</v>
      </c>
      <c r="B4" s="681"/>
      <c r="C4" s="682"/>
      <c r="D4" s="682"/>
      <c r="E4" s="683" t="str">
        <f>CONCATENATE("IST ",'I_ 0'!J29,"")</f>
        <v>IST 2017</v>
      </c>
      <c r="F4" s="683" t="str">
        <f>CONCATENATE("ZIEL ",'I_ 0'!J30,"")</f>
        <v>ZIEL 2019</v>
      </c>
      <c r="G4" s="684"/>
      <c r="H4" s="685"/>
      <c r="I4" s="686"/>
      <c r="J4" s="683" t="str">
        <f>E4</f>
        <v>IST 2017</v>
      </c>
      <c r="K4" s="687" t="str">
        <f>F4</f>
        <v>ZIEL 2019</v>
      </c>
    </row>
    <row r="5" spans="1:11" s="123" customFormat="1" ht="14.25" customHeight="1" x14ac:dyDescent="0.2">
      <c r="A5" s="680">
        <v>3</v>
      </c>
      <c r="B5" s="688" t="s">
        <v>460</v>
      </c>
      <c r="C5" s="689"/>
      <c r="D5" s="690"/>
      <c r="E5" s="691"/>
      <c r="F5" s="692"/>
      <c r="G5" s="688" t="s">
        <v>685</v>
      </c>
      <c r="H5" s="689"/>
      <c r="I5" s="690"/>
      <c r="J5" s="691"/>
      <c r="K5" s="693"/>
    </row>
    <row r="6" spans="1:11" s="123" customFormat="1" ht="14.25" customHeight="1" x14ac:dyDescent="0.2">
      <c r="A6" s="680">
        <v>4</v>
      </c>
      <c r="B6" s="694" t="s">
        <v>157</v>
      </c>
      <c r="C6" s="695" t="s">
        <v>666</v>
      </c>
      <c r="D6" s="696" t="s">
        <v>667</v>
      </c>
      <c r="E6" s="457"/>
      <c r="F6" s="458"/>
      <c r="G6" s="694" t="s">
        <v>157</v>
      </c>
      <c r="H6" s="695" t="s">
        <v>686</v>
      </c>
      <c r="I6" s="696" t="s">
        <v>683</v>
      </c>
      <c r="J6" s="457"/>
      <c r="K6" s="833"/>
    </row>
    <row r="7" spans="1:11" s="123" customFormat="1" ht="14.25" customHeight="1" x14ac:dyDescent="0.2">
      <c r="A7" s="680">
        <v>5</v>
      </c>
      <c r="B7" s="565"/>
      <c r="C7" s="697"/>
      <c r="D7" s="698" t="s">
        <v>668</v>
      </c>
      <c r="E7" s="457"/>
      <c r="F7" s="458"/>
      <c r="G7" s="699"/>
      <c r="H7" s="700"/>
      <c r="I7" s="701" t="s">
        <v>668</v>
      </c>
      <c r="J7" s="834"/>
      <c r="K7" s="835"/>
    </row>
    <row r="8" spans="1:11" ht="14.25" customHeight="1" x14ac:dyDescent="0.2">
      <c r="A8" s="680">
        <v>6</v>
      </c>
      <c r="B8" s="699"/>
      <c r="C8" s="700"/>
      <c r="D8" s="701" t="s">
        <v>669</v>
      </c>
      <c r="E8" s="826"/>
      <c r="F8" s="827"/>
      <c r="G8" s="565" t="s">
        <v>687</v>
      </c>
      <c r="H8" s="697" t="s">
        <v>688</v>
      </c>
      <c r="I8" s="698" t="s">
        <v>683</v>
      </c>
      <c r="J8" s="836"/>
      <c r="K8" s="837"/>
    </row>
    <row r="9" spans="1:11" ht="14.25" customHeight="1" x14ac:dyDescent="0.2">
      <c r="A9" s="680">
        <v>7</v>
      </c>
      <c r="B9" s="702" t="s">
        <v>157</v>
      </c>
      <c r="C9" s="703" t="s">
        <v>670</v>
      </c>
      <c r="D9" s="704" t="s">
        <v>667</v>
      </c>
      <c r="E9" s="828"/>
      <c r="F9" s="829"/>
      <c r="G9" s="699"/>
      <c r="H9" s="700"/>
      <c r="I9" s="701" t="s">
        <v>668</v>
      </c>
      <c r="J9" s="834"/>
      <c r="K9" s="835"/>
    </row>
    <row r="10" spans="1:11" ht="14.25" customHeight="1" x14ac:dyDescent="0.2">
      <c r="A10" s="680">
        <v>8</v>
      </c>
      <c r="B10" s="565"/>
      <c r="C10" s="697"/>
      <c r="D10" s="698" t="s">
        <v>668</v>
      </c>
      <c r="E10" s="830"/>
      <c r="F10" s="831"/>
      <c r="G10" s="565" t="s">
        <v>687</v>
      </c>
      <c r="H10" s="697" t="s">
        <v>711</v>
      </c>
      <c r="I10" s="698" t="s">
        <v>683</v>
      </c>
      <c r="J10" s="836"/>
      <c r="K10" s="837"/>
    </row>
    <row r="11" spans="1:11" ht="14.25" customHeight="1" x14ac:dyDescent="0.2">
      <c r="A11" s="680">
        <v>9</v>
      </c>
      <c r="B11" s="699"/>
      <c r="C11" s="700"/>
      <c r="D11" s="701" t="s">
        <v>669</v>
      </c>
      <c r="E11" s="832"/>
      <c r="F11" s="827"/>
      <c r="G11" s="705"/>
      <c r="H11" s="706"/>
      <c r="I11" s="707" t="s">
        <v>668</v>
      </c>
      <c r="J11" s="414"/>
      <c r="K11" s="803"/>
    </row>
    <row r="12" spans="1:11" ht="14.25" customHeight="1" x14ac:dyDescent="0.2">
      <c r="A12" s="680">
        <v>10</v>
      </c>
      <c r="B12" s="702" t="s">
        <v>157</v>
      </c>
      <c r="C12" s="703" t="s">
        <v>671</v>
      </c>
      <c r="D12" s="704" t="s">
        <v>667</v>
      </c>
      <c r="E12" s="828"/>
      <c r="F12" s="829"/>
      <c r="G12" s="688" t="s">
        <v>689</v>
      </c>
      <c r="H12" s="689"/>
      <c r="I12" s="690"/>
      <c r="J12" s="691"/>
      <c r="K12" s="693"/>
    </row>
    <row r="13" spans="1:11" ht="14.25" customHeight="1" x14ac:dyDescent="0.2">
      <c r="A13" s="680">
        <v>11</v>
      </c>
      <c r="B13" s="565"/>
      <c r="C13" s="697"/>
      <c r="D13" s="698" t="s">
        <v>668</v>
      </c>
      <c r="E13" s="830"/>
      <c r="F13" s="831"/>
      <c r="G13" s="708" t="s">
        <v>157</v>
      </c>
      <c r="H13" s="709" t="s">
        <v>659</v>
      </c>
      <c r="I13" s="710" t="s">
        <v>694</v>
      </c>
      <c r="J13" s="834"/>
      <c r="K13" s="835"/>
    </row>
    <row r="14" spans="1:11" ht="14.25" customHeight="1" x14ac:dyDescent="0.2">
      <c r="A14" s="680">
        <v>12</v>
      </c>
      <c r="B14" s="705"/>
      <c r="C14" s="706"/>
      <c r="D14" s="707" t="s">
        <v>669</v>
      </c>
      <c r="E14" s="414"/>
      <c r="F14" s="413"/>
      <c r="G14" s="565" t="s">
        <v>687</v>
      </c>
      <c r="H14" s="697" t="s">
        <v>690</v>
      </c>
      <c r="I14" s="698" t="s">
        <v>691</v>
      </c>
      <c r="J14" s="836"/>
      <c r="K14" s="837"/>
    </row>
    <row r="15" spans="1:11" ht="14.25" customHeight="1" x14ac:dyDescent="0.2">
      <c r="A15" s="680">
        <v>13</v>
      </c>
      <c r="B15" s="688" t="s">
        <v>672</v>
      </c>
      <c r="C15" s="689"/>
      <c r="D15" s="690"/>
      <c r="E15" s="691"/>
      <c r="F15" s="692"/>
      <c r="G15" s="688" t="s">
        <v>692</v>
      </c>
      <c r="H15" s="689"/>
      <c r="I15" s="690"/>
      <c r="J15" s="691"/>
      <c r="K15" s="693"/>
    </row>
    <row r="16" spans="1:11" ht="14.25" customHeight="1" x14ac:dyDescent="0.2">
      <c r="A16" s="680">
        <v>14</v>
      </c>
      <c r="B16" s="694" t="s">
        <v>157</v>
      </c>
      <c r="C16" s="695" t="s">
        <v>673</v>
      </c>
      <c r="D16" s="696" t="s">
        <v>667</v>
      </c>
      <c r="E16" s="457"/>
      <c r="F16" s="458"/>
      <c r="G16" s="708" t="s">
        <v>157</v>
      </c>
      <c r="H16" s="709" t="s">
        <v>690</v>
      </c>
      <c r="I16" s="710" t="s">
        <v>691</v>
      </c>
      <c r="J16" s="834"/>
      <c r="K16" s="835"/>
    </row>
    <row r="17" spans="1:11" ht="14.25" customHeight="1" x14ac:dyDescent="0.2">
      <c r="A17" s="680">
        <v>15</v>
      </c>
      <c r="B17" s="565"/>
      <c r="C17" s="697"/>
      <c r="D17" s="698" t="s">
        <v>668</v>
      </c>
      <c r="E17" s="457"/>
      <c r="F17" s="458"/>
      <c r="G17" s="711" t="s">
        <v>687</v>
      </c>
      <c r="H17" s="712" t="s">
        <v>693</v>
      </c>
      <c r="I17" s="713" t="s">
        <v>697</v>
      </c>
      <c r="J17" s="838"/>
      <c r="K17" s="839"/>
    </row>
    <row r="18" spans="1:11" ht="14.25" customHeight="1" x14ac:dyDescent="0.2">
      <c r="A18" s="680">
        <v>16</v>
      </c>
      <c r="B18" s="699"/>
      <c r="C18" s="700"/>
      <c r="D18" s="701" t="s">
        <v>669</v>
      </c>
      <c r="E18" s="826"/>
      <c r="F18" s="827"/>
      <c r="G18" s="705" t="s">
        <v>687</v>
      </c>
      <c r="H18" s="706" t="s">
        <v>695</v>
      </c>
      <c r="I18" s="707" t="s">
        <v>696</v>
      </c>
      <c r="J18" s="840"/>
      <c r="K18" s="841"/>
    </row>
    <row r="19" spans="1:11" s="123" customFormat="1" ht="14.25" customHeight="1" x14ac:dyDescent="0.2">
      <c r="A19" s="680">
        <v>17</v>
      </c>
      <c r="B19" s="702" t="s">
        <v>157</v>
      </c>
      <c r="C19" s="703" t="s">
        <v>674</v>
      </c>
      <c r="D19" s="704" t="s">
        <v>667</v>
      </c>
      <c r="E19" s="828"/>
      <c r="F19" s="829"/>
      <c r="G19" s="688" t="s">
        <v>698</v>
      </c>
      <c r="H19" s="689"/>
      <c r="I19" s="690"/>
      <c r="J19" s="691"/>
      <c r="K19" s="693"/>
    </row>
    <row r="20" spans="1:11" s="123" customFormat="1" ht="14.25" customHeight="1" x14ac:dyDescent="0.2">
      <c r="A20" s="680">
        <v>18</v>
      </c>
      <c r="B20" s="565"/>
      <c r="C20" s="697" t="s">
        <v>675</v>
      </c>
      <c r="D20" s="698" t="s">
        <v>668</v>
      </c>
      <c r="E20" s="830"/>
      <c r="F20" s="831"/>
      <c r="G20" s="708" t="s">
        <v>157</v>
      </c>
      <c r="H20" s="709" t="s">
        <v>673</v>
      </c>
      <c r="I20" s="710"/>
      <c r="J20" s="834"/>
      <c r="K20" s="835"/>
    </row>
    <row r="21" spans="1:11" ht="14.25" customHeight="1" x14ac:dyDescent="0.2">
      <c r="A21" s="680">
        <v>19</v>
      </c>
      <c r="B21" s="699"/>
      <c r="C21" s="700"/>
      <c r="D21" s="701" t="s">
        <v>669</v>
      </c>
      <c r="E21" s="832"/>
      <c r="F21" s="827"/>
      <c r="G21" s="565" t="s">
        <v>157</v>
      </c>
      <c r="H21" s="697" t="s">
        <v>674</v>
      </c>
      <c r="I21" s="698" t="s">
        <v>683</v>
      </c>
      <c r="J21" s="836"/>
      <c r="K21" s="837"/>
    </row>
    <row r="22" spans="1:11" ht="14.25" customHeight="1" x14ac:dyDescent="0.2">
      <c r="A22" s="680">
        <v>20</v>
      </c>
      <c r="B22" s="702" t="s">
        <v>157</v>
      </c>
      <c r="C22" s="703" t="s">
        <v>676</v>
      </c>
      <c r="D22" s="704" t="s">
        <v>667</v>
      </c>
      <c r="E22" s="828"/>
      <c r="F22" s="829"/>
      <c r="G22" s="699"/>
      <c r="H22" s="700"/>
      <c r="I22" s="701" t="s">
        <v>668</v>
      </c>
      <c r="J22" s="834"/>
      <c r="K22" s="835"/>
    </row>
    <row r="23" spans="1:11" ht="14.25" customHeight="1" x14ac:dyDescent="0.2">
      <c r="A23" s="680">
        <v>21</v>
      </c>
      <c r="B23" s="565"/>
      <c r="C23" s="697" t="s">
        <v>677</v>
      </c>
      <c r="D23" s="698" t="s">
        <v>668</v>
      </c>
      <c r="E23" s="830"/>
      <c r="F23" s="831"/>
      <c r="G23" s="565" t="s">
        <v>687</v>
      </c>
      <c r="H23" s="697" t="s">
        <v>686</v>
      </c>
      <c r="I23" s="698" t="s">
        <v>683</v>
      </c>
      <c r="J23" s="842"/>
      <c r="K23" s="811"/>
    </row>
    <row r="24" spans="1:11" ht="14.25" customHeight="1" x14ac:dyDescent="0.2">
      <c r="A24" s="680">
        <v>22</v>
      </c>
      <c r="B24" s="705"/>
      <c r="C24" s="706"/>
      <c r="D24" s="707" t="s">
        <v>669</v>
      </c>
      <c r="E24" s="414"/>
      <c r="F24" s="413"/>
      <c r="G24" s="565"/>
      <c r="H24" s="697"/>
      <c r="I24" s="698" t="s">
        <v>668</v>
      </c>
      <c r="J24" s="830"/>
      <c r="K24" s="822"/>
    </row>
    <row r="25" spans="1:11" ht="14.25" customHeight="1" x14ac:dyDescent="0.2">
      <c r="A25" s="680">
        <v>23</v>
      </c>
      <c r="B25" s="688" t="s">
        <v>679</v>
      </c>
      <c r="C25" s="689"/>
      <c r="D25" s="690"/>
      <c r="E25" s="691"/>
      <c r="F25" s="692"/>
      <c r="G25" s="688" t="s">
        <v>699</v>
      </c>
      <c r="H25" s="689"/>
      <c r="I25" s="690"/>
      <c r="J25" s="691"/>
      <c r="K25" s="693"/>
    </row>
    <row r="26" spans="1:11" ht="14.25" customHeight="1" x14ac:dyDescent="0.2">
      <c r="A26" s="680">
        <v>24</v>
      </c>
      <c r="B26" s="708" t="s">
        <v>157</v>
      </c>
      <c r="C26" s="709" t="s">
        <v>680</v>
      </c>
      <c r="D26" s="710"/>
      <c r="E26" s="834"/>
      <c r="F26" s="846"/>
      <c r="G26" s="708" t="s">
        <v>157</v>
      </c>
      <c r="H26" s="709" t="s">
        <v>700</v>
      </c>
      <c r="I26" s="710"/>
      <c r="J26" s="834"/>
      <c r="K26" s="835"/>
    </row>
    <row r="27" spans="1:11" ht="14.25" customHeight="1" x14ac:dyDescent="0.2">
      <c r="A27" s="680">
        <v>25</v>
      </c>
      <c r="B27" s="711" t="s">
        <v>157</v>
      </c>
      <c r="C27" s="712" t="s">
        <v>681</v>
      </c>
      <c r="D27" s="713"/>
      <c r="E27" s="847"/>
      <c r="F27" s="848"/>
      <c r="G27" s="565" t="s">
        <v>157</v>
      </c>
      <c r="H27" s="697" t="s">
        <v>701</v>
      </c>
      <c r="I27" s="698" t="s">
        <v>702</v>
      </c>
      <c r="J27" s="836"/>
      <c r="K27" s="837"/>
    </row>
    <row r="28" spans="1:11" ht="14.25" customHeight="1" x14ac:dyDescent="0.2">
      <c r="A28" s="680">
        <v>26</v>
      </c>
      <c r="B28" s="565" t="s">
        <v>157</v>
      </c>
      <c r="C28" s="697" t="s">
        <v>682</v>
      </c>
      <c r="D28" s="698" t="s">
        <v>683</v>
      </c>
      <c r="E28" s="842"/>
      <c r="F28" s="849"/>
      <c r="G28" s="565"/>
      <c r="H28" s="697"/>
      <c r="I28" s="698" t="s">
        <v>703</v>
      </c>
      <c r="J28" s="457"/>
      <c r="K28" s="833"/>
    </row>
    <row r="29" spans="1:11" ht="14.25" customHeight="1" x14ac:dyDescent="0.2">
      <c r="A29" s="680">
        <v>27</v>
      </c>
      <c r="B29" s="699"/>
      <c r="C29" s="700"/>
      <c r="D29" s="701" t="s">
        <v>668</v>
      </c>
      <c r="E29" s="832"/>
      <c r="F29" s="827"/>
      <c r="G29" s="699"/>
      <c r="H29" s="700"/>
      <c r="I29" s="701" t="s">
        <v>704</v>
      </c>
      <c r="J29" s="832"/>
      <c r="K29" s="843"/>
    </row>
    <row r="30" spans="1:11" ht="14.25" customHeight="1" x14ac:dyDescent="0.2">
      <c r="A30" s="680">
        <v>28</v>
      </c>
      <c r="B30" s="565" t="s">
        <v>157</v>
      </c>
      <c r="C30" s="697" t="s">
        <v>684</v>
      </c>
      <c r="D30" s="698" t="s">
        <v>683</v>
      </c>
      <c r="E30" s="842"/>
      <c r="F30" s="849"/>
      <c r="G30" s="565" t="s">
        <v>687</v>
      </c>
      <c r="H30" s="697" t="s">
        <v>80</v>
      </c>
      <c r="I30" s="698" t="s">
        <v>705</v>
      </c>
      <c r="J30" s="842"/>
      <c r="K30" s="811"/>
    </row>
    <row r="31" spans="1:11" ht="14.25" customHeight="1" x14ac:dyDescent="0.2">
      <c r="A31" s="680">
        <v>29</v>
      </c>
      <c r="B31" s="705"/>
      <c r="C31" s="706"/>
      <c r="D31" s="707" t="s">
        <v>668</v>
      </c>
      <c r="E31" s="414"/>
      <c r="F31" s="413"/>
      <c r="G31" s="565"/>
      <c r="H31" s="697"/>
      <c r="I31" s="698" t="s">
        <v>704</v>
      </c>
      <c r="J31" s="830"/>
      <c r="K31" s="822"/>
    </row>
    <row r="32" spans="1:11" ht="14.25" customHeight="1" x14ac:dyDescent="0.2">
      <c r="A32" s="680">
        <v>30</v>
      </c>
      <c r="B32" s="688" t="s">
        <v>723</v>
      </c>
      <c r="C32" s="714" t="s">
        <v>724</v>
      </c>
      <c r="D32" s="715"/>
      <c r="E32" s="716"/>
      <c r="F32" s="717"/>
      <c r="G32" s="705"/>
      <c r="H32" s="697"/>
      <c r="I32" s="698" t="s">
        <v>706</v>
      </c>
      <c r="J32" s="830"/>
      <c r="K32" s="822"/>
    </row>
    <row r="33" spans="1:11" ht="14.25" customHeight="1" x14ac:dyDescent="0.2">
      <c r="A33" s="680">
        <v>31</v>
      </c>
      <c r="B33" s="718"/>
      <c r="C33" s="719" t="s">
        <v>725</v>
      </c>
      <c r="D33" s="720"/>
      <c r="E33" s="721"/>
      <c r="F33" s="722"/>
      <c r="G33" s="688" t="s">
        <v>707</v>
      </c>
      <c r="H33" s="689"/>
      <c r="I33" s="690"/>
      <c r="J33" s="691"/>
      <c r="K33" s="693"/>
    </row>
    <row r="34" spans="1:11" ht="14.25" customHeight="1" x14ac:dyDescent="0.2">
      <c r="A34" s="680">
        <v>32</v>
      </c>
      <c r="B34" s="565" t="s">
        <v>157</v>
      </c>
      <c r="C34" s="697" t="s">
        <v>681</v>
      </c>
      <c r="D34" s="698" t="s">
        <v>683</v>
      </c>
      <c r="E34" s="830"/>
      <c r="F34" s="831"/>
      <c r="G34" s="694" t="s">
        <v>157</v>
      </c>
      <c r="H34" s="695" t="s">
        <v>708</v>
      </c>
      <c r="I34" s="696" t="s">
        <v>705</v>
      </c>
      <c r="J34" s="457"/>
      <c r="K34" s="833"/>
    </row>
    <row r="35" spans="1:11" ht="14.25" customHeight="1" x14ac:dyDescent="0.2">
      <c r="A35" s="680">
        <v>33</v>
      </c>
      <c r="B35" s="699"/>
      <c r="C35" s="700"/>
      <c r="D35" s="701" t="s">
        <v>668</v>
      </c>
      <c r="E35" s="832"/>
      <c r="F35" s="827"/>
      <c r="G35" s="699"/>
      <c r="H35" s="700"/>
      <c r="I35" s="701" t="s">
        <v>704</v>
      </c>
      <c r="J35" s="834"/>
      <c r="K35" s="835"/>
    </row>
    <row r="36" spans="1:11" ht="14.25" customHeight="1" x14ac:dyDescent="0.2">
      <c r="A36" s="680">
        <v>34</v>
      </c>
      <c r="B36" s="565" t="s">
        <v>157</v>
      </c>
      <c r="C36" s="697" t="s">
        <v>684</v>
      </c>
      <c r="D36" s="698" t="s">
        <v>683</v>
      </c>
      <c r="E36" s="842"/>
      <c r="F36" s="849"/>
      <c r="G36" s="565" t="s">
        <v>687</v>
      </c>
      <c r="H36" s="697" t="s">
        <v>709</v>
      </c>
      <c r="I36" s="698" t="s">
        <v>712</v>
      </c>
      <c r="J36" s="836"/>
      <c r="K36" s="837"/>
    </row>
    <row r="37" spans="1:11" ht="14.25" customHeight="1" thickBot="1" x14ac:dyDescent="0.25">
      <c r="A37" s="723">
        <v>35</v>
      </c>
      <c r="B37" s="724"/>
      <c r="C37" s="725"/>
      <c r="D37" s="726" t="s">
        <v>668</v>
      </c>
      <c r="E37" s="850"/>
      <c r="F37" s="851"/>
      <c r="G37" s="724"/>
      <c r="H37" s="725"/>
      <c r="I37" s="726" t="s">
        <v>710</v>
      </c>
      <c r="J37" s="844"/>
      <c r="K37" s="845"/>
    </row>
    <row r="38" spans="1:11" s="123" customFormat="1" ht="12.75" customHeight="1" x14ac:dyDescent="0.2">
      <c r="A38" s="416"/>
      <c r="B38" s="415"/>
      <c r="C38" s="29"/>
      <c r="D38" s="29"/>
      <c r="E38" s="29"/>
      <c r="F38" s="417"/>
    </row>
    <row r="39" spans="1:11" s="123" customFormat="1" ht="12.75" customHeight="1" x14ac:dyDescent="0.2">
      <c r="A39" s="416"/>
      <c r="B39" s="415"/>
      <c r="C39" s="29"/>
      <c r="D39" s="29"/>
      <c r="E39" s="29"/>
      <c r="F39" s="417"/>
    </row>
    <row r="41" spans="1:11" x14ac:dyDescent="0.2">
      <c r="E41" s="257"/>
    </row>
    <row r="48" spans="1:11" x14ac:dyDescent="0.2">
      <c r="B48" s="7"/>
      <c r="C48" s="7"/>
      <c r="D48" s="7"/>
      <c r="E48" s="7"/>
    </row>
  </sheetData>
  <sheetProtection password="DF15" sheet="1" objects="1" scenarios="1"/>
  <customSheetViews>
    <customSheetView guid="{BBBDFB0D-0382-4063-96AC-44BAFDAB22E3}" showGridLines="0" hiddenColumns="1">
      <selection activeCell="O45" sqref="O45"/>
      <pageMargins left="0.25" right="0.25" top="0.75" bottom="0.75" header="0.3" footer="0.3"/>
      <printOptions horizontalCentered="1"/>
      <pageSetup paperSize="9" orientation="portrait" r:id="rId1"/>
      <headerFooter alignWithMargins="0">
        <oddHeader>&amp;C&amp;"Arial,Fett"&amp;11Investitionskonzept</oddHeader>
      </headerFooter>
    </customSheetView>
    <customSheetView guid="{26C65640-A639-4B39-AAA9-2BD3FD601805}">
      <selection activeCell="J35" sqref="J35"/>
      <pageMargins left="0.23622047244094491" right="0.23622047244094491" top="0.74803149606299213" bottom="0.74803149606299213" header="0.31496062992125984" footer="0.31496062992125984"/>
      <printOptions horizontalCentered="1"/>
      <pageSetup paperSize="9" orientation="portrait" r:id="rId2"/>
      <headerFooter alignWithMargins="0">
        <oddHeader>&amp;C&amp;"Arial,Fett"&amp;11Investitionskonzept</oddHeader>
      </headerFooter>
    </customSheetView>
    <customSheetView guid="{BE2505B5-6FB1-42D5-9653-BA06AE8B9806}" showPageBreaks="1" printArea="1">
      <selection activeCell="J35" sqref="J35"/>
      <pageMargins left="0.23622047244094491" right="0.23622047244094491" top="0.74803149606299213" bottom="0.74803149606299213" header="0.31496062992125984" footer="0.31496062992125984"/>
      <printOptions horizontalCentered="1"/>
      <pageSetup paperSize="9" orientation="portrait" r:id="rId3"/>
      <headerFooter alignWithMargins="0">
        <oddHeader>&amp;C&amp;"Arial,Fett"&amp;11Investitionskonzept</oddHeader>
      </headerFooter>
    </customSheetView>
  </customSheetViews>
  <mergeCells count="2">
    <mergeCell ref="C2:H2"/>
    <mergeCell ref="B3:K3"/>
  </mergeCells>
  <dataValidations count="3">
    <dataValidation allowBlank="1" showInputMessage="1" showErrorMessage="1" sqref="E16:F24"/>
    <dataValidation type="decimal" allowBlank="1" showInputMessage="1" showErrorMessage="1" sqref="J12:K12 J15:K15 J19:K19 J25:K25 J33:K33">
      <formula1>0</formula1>
      <formula2>1000000</formula2>
    </dataValidation>
    <dataValidation allowBlank="1" showInputMessage="1" showErrorMessage="1" sqref="E6:F14 J6:K11 J13:K14 J16:K18 J20:K24 J26:K32 J34:K37 E34:F37 E26:F31"/>
  </dataValidations>
  <printOptions horizontalCentered="1"/>
  <pageMargins left="0.23622047244094491" right="0.23622047244094491" top="0.74803149606299213" bottom="0.74803149606299213" header="0.31496062992125984" footer="0.31496062992125984"/>
  <pageSetup paperSize="9" orientation="portrait" r:id="rId4"/>
  <headerFooter alignWithMargins="0">
    <oddHeader>&amp;C&amp;"Arial,Fett"&amp;11Investitionskonzept</oddHeader>
  </headerFooter>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activeCell="W27" sqref="W27"/>
    </sheetView>
  </sheetViews>
  <sheetFormatPr baseColWidth="10" defaultRowHeight="12.75" x14ac:dyDescent="0.2"/>
  <cols>
    <col min="1" max="1" width="2.7109375" customWidth="1"/>
    <col min="2" max="2" width="3.140625" customWidth="1"/>
    <col min="3" max="3" width="22.85546875" customWidth="1"/>
    <col min="4" max="5" width="9.7109375" customWidth="1"/>
    <col min="6" max="6" width="3.42578125" customWidth="1"/>
    <col min="7" max="7" width="22.85546875" customWidth="1"/>
    <col min="8" max="8" width="9.7109375" customWidth="1"/>
    <col min="9" max="9" width="10.7109375" customWidth="1"/>
    <col min="10" max="12" width="11.42578125" hidden="1" customWidth="1"/>
  </cols>
  <sheetData>
    <row r="1" spans="1:9" s="82" customFormat="1" ht="24.95" customHeight="1" thickBot="1" x14ac:dyDescent="0.25">
      <c r="A1" s="81" t="str">
        <f>'I_ 0'!A1</f>
        <v xml:space="preserve"> </v>
      </c>
      <c r="B1" s="303"/>
      <c r="C1" s="303"/>
      <c r="D1" s="303"/>
      <c r="E1" s="303"/>
      <c r="F1" s="303"/>
      <c r="G1" s="303"/>
      <c r="H1" s="303"/>
      <c r="I1" s="85" t="s">
        <v>716</v>
      </c>
    </row>
    <row r="2" spans="1:9" s="82" customFormat="1" ht="20.100000000000001" customHeight="1" thickBot="1" x14ac:dyDescent="0.25">
      <c r="A2" s="99"/>
      <c r="B2" s="97"/>
      <c r="C2" s="976" t="s">
        <v>714</v>
      </c>
      <c r="D2" s="976"/>
      <c r="E2" s="976"/>
      <c r="F2" s="976"/>
      <c r="G2" s="976"/>
      <c r="H2" s="462"/>
      <c r="I2" s="98"/>
    </row>
    <row r="3" spans="1:9" s="123" customFormat="1" ht="20.100000000000001" customHeight="1" x14ac:dyDescent="0.2">
      <c r="A3" s="727">
        <v>1</v>
      </c>
      <c r="B3" s="728" t="s">
        <v>461</v>
      </c>
      <c r="C3" s="133"/>
      <c r="D3" s="133"/>
      <c r="E3" s="194"/>
      <c r="F3" s="194"/>
      <c r="G3" s="194"/>
      <c r="H3" s="194"/>
      <c r="I3" s="513"/>
    </row>
    <row r="4" spans="1:9" s="123" customFormat="1" x14ac:dyDescent="0.2">
      <c r="A4" s="727">
        <v>2</v>
      </c>
      <c r="B4" s="729"/>
      <c r="C4" s="730"/>
      <c r="D4" s="731" t="str">
        <f>CONCATENATE("IST ",'I_ 0'!J47,"")</f>
        <v xml:space="preserve">IST </v>
      </c>
      <c r="E4" s="731" t="str">
        <f>CONCATENATE("ZIEL ",'I_ 0'!J48,"")</f>
        <v xml:space="preserve">ZIEL </v>
      </c>
      <c r="F4" s="684"/>
      <c r="G4" s="686"/>
      <c r="H4" s="683" t="str">
        <f>D4</f>
        <v xml:space="preserve">IST </v>
      </c>
      <c r="I4" s="687" t="str">
        <f>E4</f>
        <v xml:space="preserve">ZIEL </v>
      </c>
    </row>
    <row r="5" spans="1:9" ht="15.95" customHeight="1" x14ac:dyDescent="0.2">
      <c r="A5" s="732">
        <v>3</v>
      </c>
      <c r="B5" s="733" t="s">
        <v>468</v>
      </c>
      <c r="C5" s="422"/>
      <c r="D5" s="422"/>
      <c r="E5" s="510"/>
      <c r="F5" s="734" t="s">
        <v>469</v>
      </c>
      <c r="G5" s="183"/>
      <c r="H5" s="735"/>
      <c r="I5" s="736"/>
    </row>
    <row r="6" spans="1:9" x14ac:dyDescent="0.2">
      <c r="A6" s="727">
        <v>4</v>
      </c>
      <c r="B6" s="565" t="s">
        <v>157</v>
      </c>
      <c r="C6" s="2" t="s">
        <v>196</v>
      </c>
      <c r="D6" s="801"/>
      <c r="E6" s="450"/>
      <c r="F6" s="737" t="s">
        <v>157</v>
      </c>
      <c r="G6" s="738" t="s">
        <v>196</v>
      </c>
      <c r="H6" s="801"/>
      <c r="I6" s="802"/>
    </row>
    <row r="7" spans="1:9" x14ac:dyDescent="0.2">
      <c r="A7" s="727">
        <v>5</v>
      </c>
      <c r="B7" s="565" t="s">
        <v>157</v>
      </c>
      <c r="C7" s="2" t="s">
        <v>195</v>
      </c>
      <c r="D7" s="414"/>
      <c r="E7" s="413"/>
      <c r="F7" s="565" t="s">
        <v>157</v>
      </c>
      <c r="G7" s="2" t="s">
        <v>195</v>
      </c>
      <c r="H7" s="414"/>
      <c r="I7" s="803"/>
    </row>
    <row r="8" spans="1:9" x14ac:dyDescent="0.2">
      <c r="A8" s="727">
        <v>6</v>
      </c>
      <c r="B8" s="739" t="s">
        <v>654</v>
      </c>
      <c r="C8" s="740"/>
      <c r="D8" s="422"/>
      <c r="E8" s="510"/>
      <c r="F8" s="741" t="s">
        <v>653</v>
      </c>
      <c r="G8" s="422"/>
      <c r="H8" s="422"/>
      <c r="I8" s="742"/>
    </row>
    <row r="9" spans="1:9" x14ac:dyDescent="0.2">
      <c r="A9" s="732">
        <v>7</v>
      </c>
      <c r="B9" s="565" t="s">
        <v>157</v>
      </c>
      <c r="C9" s="743" t="s">
        <v>655</v>
      </c>
      <c r="D9" s="449"/>
      <c r="E9" s="450"/>
      <c r="F9" s="551" t="s">
        <v>157</v>
      </c>
      <c r="G9" s="743" t="s">
        <v>649</v>
      </c>
      <c r="H9" s="449"/>
      <c r="I9" s="804"/>
    </row>
    <row r="10" spans="1:9" x14ac:dyDescent="0.2">
      <c r="A10" s="727">
        <v>8</v>
      </c>
      <c r="B10" s="565" t="s">
        <v>157</v>
      </c>
      <c r="C10" s="743" t="s">
        <v>656</v>
      </c>
      <c r="D10" s="451"/>
      <c r="E10" s="452"/>
      <c r="F10" s="551" t="s">
        <v>157</v>
      </c>
      <c r="G10" s="743" t="s">
        <v>650</v>
      </c>
      <c r="H10" s="451"/>
      <c r="I10" s="805"/>
    </row>
    <row r="11" spans="1:9" x14ac:dyDescent="0.2">
      <c r="A11" s="727">
        <v>9</v>
      </c>
      <c r="B11" s="565" t="s">
        <v>157</v>
      </c>
      <c r="C11" s="743" t="s">
        <v>657</v>
      </c>
      <c r="D11" s="451"/>
      <c r="E11" s="452"/>
      <c r="F11" s="551" t="s">
        <v>157</v>
      </c>
      <c r="G11" s="743" t="s">
        <v>651</v>
      </c>
      <c r="H11" s="451"/>
      <c r="I11" s="805"/>
    </row>
    <row r="12" spans="1:9" x14ac:dyDescent="0.2">
      <c r="A12" s="727">
        <v>10</v>
      </c>
      <c r="B12" s="565" t="s">
        <v>157</v>
      </c>
      <c r="C12" s="743" t="s">
        <v>658</v>
      </c>
      <c r="D12" s="451"/>
      <c r="E12" s="452"/>
      <c r="F12" s="551" t="s">
        <v>157</v>
      </c>
      <c r="G12" s="743" t="s">
        <v>652</v>
      </c>
      <c r="H12" s="451"/>
      <c r="I12" s="805"/>
    </row>
    <row r="13" spans="1:9" x14ac:dyDescent="0.2">
      <c r="A13" s="732">
        <v>11</v>
      </c>
      <c r="B13" s="705" t="s">
        <v>157</v>
      </c>
      <c r="C13" s="744" t="s">
        <v>87</v>
      </c>
      <c r="D13" s="414"/>
      <c r="E13" s="413"/>
      <c r="F13" s="745" t="s">
        <v>157</v>
      </c>
      <c r="G13" s="744" t="s">
        <v>87</v>
      </c>
      <c r="H13" s="414"/>
      <c r="I13" s="803"/>
    </row>
    <row r="14" spans="1:9" s="123" customFormat="1" ht="20.100000000000001" customHeight="1" x14ac:dyDescent="0.2">
      <c r="A14" s="727">
        <v>12</v>
      </c>
      <c r="B14" s="728" t="s">
        <v>197</v>
      </c>
      <c r="C14" s="133"/>
      <c r="D14" s="133"/>
      <c r="E14" s="194"/>
      <c r="F14" s="194"/>
      <c r="G14" s="194"/>
      <c r="H14" s="194"/>
      <c r="I14" s="513"/>
    </row>
    <row r="15" spans="1:9" s="123" customFormat="1" x14ac:dyDescent="0.2">
      <c r="A15" s="727">
        <v>13</v>
      </c>
      <c r="B15" s="729"/>
      <c r="C15" s="730"/>
      <c r="D15" s="731" t="str">
        <f>CONCATENATE("IST ",'I_ 0'!J56,"")</f>
        <v xml:space="preserve">IST </v>
      </c>
      <c r="E15" s="731" t="str">
        <f>CONCATENATE("ZIEL ",'I_ 0'!J57,"")</f>
        <v xml:space="preserve">ZIEL </v>
      </c>
      <c r="F15" s="684"/>
      <c r="G15" s="686"/>
      <c r="H15" s="683" t="str">
        <f>D15</f>
        <v xml:space="preserve">IST </v>
      </c>
      <c r="I15" s="687" t="str">
        <f>E15</f>
        <v xml:space="preserve">ZIEL </v>
      </c>
    </row>
    <row r="16" spans="1:9" ht="15.95" customHeight="1" x14ac:dyDescent="0.2">
      <c r="A16" s="727">
        <v>14</v>
      </c>
      <c r="B16" s="746" t="s">
        <v>733</v>
      </c>
      <c r="C16" s="183"/>
      <c r="D16" s="730"/>
      <c r="E16" s="717"/>
      <c r="F16" s="746" t="s">
        <v>470</v>
      </c>
      <c r="G16" s="747"/>
      <c r="H16" s="748"/>
      <c r="I16" s="749"/>
    </row>
    <row r="17" spans="1:11" x14ac:dyDescent="0.2">
      <c r="A17" s="732">
        <v>15</v>
      </c>
      <c r="B17" s="737" t="s">
        <v>157</v>
      </c>
      <c r="C17" s="738" t="s">
        <v>462</v>
      </c>
      <c r="D17" s="455"/>
      <c r="E17" s="456"/>
      <c r="F17" s="737" t="s">
        <v>157</v>
      </c>
      <c r="G17" s="738" t="s">
        <v>465</v>
      </c>
      <c r="H17" s="412"/>
      <c r="I17" s="806"/>
    </row>
    <row r="18" spans="1:11" x14ac:dyDescent="0.2">
      <c r="A18" s="727">
        <v>16</v>
      </c>
      <c r="B18" s="565" t="s">
        <v>157</v>
      </c>
      <c r="C18" s="743" t="s">
        <v>463</v>
      </c>
      <c r="D18" s="457"/>
      <c r="E18" s="458"/>
      <c r="F18" s="565" t="s">
        <v>157</v>
      </c>
      <c r="G18" s="743" t="s">
        <v>466</v>
      </c>
      <c r="H18" s="330"/>
      <c r="I18" s="807"/>
    </row>
    <row r="19" spans="1:11" x14ac:dyDescent="0.2">
      <c r="A19" s="727">
        <v>17</v>
      </c>
      <c r="B19" s="565" t="s">
        <v>157</v>
      </c>
      <c r="C19" s="743" t="s">
        <v>464</v>
      </c>
      <c r="D19" s="459"/>
      <c r="E19" s="452"/>
      <c r="F19" s="705" t="s">
        <v>157</v>
      </c>
      <c r="G19" s="744" t="s">
        <v>467</v>
      </c>
      <c r="H19" s="331"/>
      <c r="I19" s="808"/>
    </row>
    <row r="20" spans="1:11" x14ac:dyDescent="0.2">
      <c r="A20" s="727">
        <v>18</v>
      </c>
      <c r="B20" s="705" t="s">
        <v>157</v>
      </c>
      <c r="C20" s="744" t="s">
        <v>731</v>
      </c>
      <c r="D20" s="460"/>
      <c r="E20" s="413"/>
      <c r="F20" s="551"/>
      <c r="G20" s="2"/>
      <c r="H20" s="2"/>
      <c r="I20" s="750"/>
    </row>
    <row r="21" spans="1:11" ht="15.95" customHeight="1" x14ac:dyDescent="0.2">
      <c r="A21" s="732">
        <v>19</v>
      </c>
      <c r="B21" s="746" t="s">
        <v>732</v>
      </c>
      <c r="C21" s="751"/>
      <c r="D21" s="682"/>
      <c r="E21" s="752"/>
      <c r="F21" s="189"/>
      <c r="G21" s="189"/>
      <c r="H21" s="189"/>
      <c r="I21" s="309"/>
    </row>
    <row r="22" spans="1:11" x14ac:dyDescent="0.2">
      <c r="A22" s="727">
        <v>20</v>
      </c>
      <c r="B22" s="753" t="s">
        <v>519</v>
      </c>
      <c r="C22" s="754"/>
      <c r="D22" s="814"/>
      <c r="E22" s="815"/>
      <c r="F22" s="601" t="s">
        <v>520</v>
      </c>
      <c r="G22" s="189"/>
      <c r="H22" s="809">
        <v>0</v>
      </c>
      <c r="I22" s="810"/>
    </row>
    <row r="23" spans="1:11" s="123" customFormat="1" ht="20.100000000000001" customHeight="1" x14ac:dyDescent="0.2">
      <c r="A23" s="727">
        <v>21</v>
      </c>
      <c r="B23" s="728" t="s">
        <v>474</v>
      </c>
      <c r="C23" s="133"/>
      <c r="D23" s="133"/>
      <c r="E23" s="194"/>
      <c r="F23" s="194"/>
      <c r="G23" s="194"/>
      <c r="H23" s="194"/>
      <c r="I23" s="513"/>
    </row>
    <row r="24" spans="1:11" ht="26.1" customHeight="1" x14ac:dyDescent="0.2">
      <c r="A24" s="727">
        <v>22</v>
      </c>
      <c r="B24" s="986" t="s">
        <v>198</v>
      </c>
      <c r="C24" s="987"/>
      <c r="D24" s="987"/>
      <c r="E24" s="812"/>
      <c r="F24" s="755" t="s">
        <v>567</v>
      </c>
      <c r="G24" s="601"/>
      <c r="H24" s="422"/>
      <c r="I24" s="810"/>
    </row>
    <row r="25" spans="1:11" ht="26.1" customHeight="1" x14ac:dyDescent="0.2">
      <c r="A25" s="732">
        <v>23</v>
      </c>
      <c r="B25" s="983" t="s">
        <v>23</v>
      </c>
      <c r="C25" s="984"/>
      <c r="D25" s="985"/>
      <c r="E25" s="813"/>
      <c r="F25" s="990" t="s">
        <v>568</v>
      </c>
      <c r="G25" s="991"/>
      <c r="H25" s="988"/>
      <c r="I25" s="989"/>
      <c r="J25" s="138" t="s">
        <v>397</v>
      </c>
      <c r="K25" s="139"/>
    </row>
    <row r="26" spans="1:11" ht="12.95" customHeight="1" x14ac:dyDescent="0.2">
      <c r="A26" s="727">
        <v>24</v>
      </c>
      <c r="B26" s="182"/>
      <c r="C26" s="189"/>
      <c r="D26" s="2"/>
      <c r="E26" s="189"/>
      <c r="F26" s="992" t="s">
        <v>521</v>
      </c>
      <c r="G26" s="992"/>
      <c r="H26" s="993"/>
      <c r="I26" s="811"/>
      <c r="J26" s="138" t="s">
        <v>391</v>
      </c>
      <c r="K26" s="137" t="s">
        <v>475</v>
      </c>
    </row>
    <row r="27" spans="1:11" ht="20.100000000000001" customHeight="1" x14ac:dyDescent="0.2">
      <c r="A27" s="727">
        <v>25</v>
      </c>
      <c r="B27" s="1000" t="s">
        <v>278</v>
      </c>
      <c r="C27" s="1001"/>
      <c r="D27" s="1001"/>
      <c r="E27" s="1001"/>
      <c r="F27" s="1001"/>
      <c r="G27" s="1001"/>
      <c r="H27" s="1001"/>
      <c r="I27" s="1002"/>
      <c r="K27" s="137" t="s">
        <v>476</v>
      </c>
    </row>
    <row r="28" spans="1:11" x14ac:dyDescent="0.2">
      <c r="A28" s="727">
        <v>26</v>
      </c>
      <c r="B28" s="756"/>
      <c r="C28" s="757"/>
      <c r="D28" s="731" t="str">
        <f>CONCATENATE("IST ",'I_ 0'!J68,"")</f>
        <v xml:space="preserve">IST </v>
      </c>
      <c r="E28" s="731" t="str">
        <f>CONCATENATE("ZIEL ",'I_ 0'!J69,"")</f>
        <v xml:space="preserve">ZIEL </v>
      </c>
      <c r="F28" s="758"/>
      <c r="G28" s="759"/>
      <c r="H28" s="683" t="str">
        <f>D28</f>
        <v xml:space="preserve">IST </v>
      </c>
      <c r="I28" s="687" t="str">
        <f>E28</f>
        <v xml:space="preserve">ZIEL </v>
      </c>
      <c r="K28" s="137" t="s">
        <v>522</v>
      </c>
    </row>
    <row r="29" spans="1:11" ht="15.95" customHeight="1" x14ac:dyDescent="0.2">
      <c r="A29" s="732">
        <v>27</v>
      </c>
      <c r="B29" s="760" t="s">
        <v>730</v>
      </c>
      <c r="C29" s="761"/>
      <c r="D29" s="751"/>
      <c r="E29" s="747"/>
      <c r="F29" s="664" t="s">
        <v>729</v>
      </c>
      <c r="G29" s="534"/>
      <c r="H29" s="534"/>
      <c r="I29" s="514"/>
      <c r="K29" s="139" t="s">
        <v>87</v>
      </c>
    </row>
    <row r="30" spans="1:11" x14ac:dyDescent="0.2">
      <c r="A30" s="727">
        <v>28</v>
      </c>
      <c r="B30" s="737" t="s">
        <v>157</v>
      </c>
      <c r="C30" s="751" t="s">
        <v>471</v>
      </c>
      <c r="D30" s="816"/>
      <c r="E30" s="450"/>
      <c r="F30" s="737" t="s">
        <v>157</v>
      </c>
      <c r="G30" s="751" t="s">
        <v>738</v>
      </c>
      <c r="H30" s="820"/>
      <c r="I30" s="802"/>
    </row>
    <row r="31" spans="1:11" x14ac:dyDescent="0.2">
      <c r="A31" s="727">
        <v>29</v>
      </c>
      <c r="B31" s="565" t="s">
        <v>157</v>
      </c>
      <c r="C31" s="2" t="s">
        <v>472</v>
      </c>
      <c r="D31" s="817"/>
      <c r="E31" s="452"/>
      <c r="F31" s="565" t="s">
        <v>157</v>
      </c>
      <c r="G31" s="2" t="s">
        <v>739</v>
      </c>
      <c r="H31" s="821"/>
      <c r="I31" s="822"/>
    </row>
    <row r="32" spans="1:11" x14ac:dyDescent="0.2">
      <c r="A32" s="727">
        <v>30</v>
      </c>
      <c r="B32" s="705" t="s">
        <v>157</v>
      </c>
      <c r="C32" s="762" t="s">
        <v>473</v>
      </c>
      <c r="D32" s="818"/>
      <c r="E32" s="819"/>
      <c r="F32" s="737"/>
      <c r="G32" s="751"/>
      <c r="H32" s="763"/>
      <c r="I32" s="764"/>
    </row>
    <row r="33" spans="1:9" ht="15.95" customHeight="1" x14ac:dyDescent="0.2">
      <c r="A33" s="732">
        <v>31</v>
      </c>
      <c r="B33" s="664" t="s">
        <v>205</v>
      </c>
      <c r="C33" s="183"/>
      <c r="D33" s="751"/>
      <c r="E33" s="183"/>
      <c r="F33" s="189"/>
      <c r="G33" s="189"/>
      <c r="H33" s="189"/>
      <c r="I33" s="309"/>
    </row>
    <row r="34" spans="1:9" s="82" customFormat="1" x14ac:dyDescent="0.2">
      <c r="A34" s="727">
        <v>32</v>
      </c>
      <c r="B34" s="737" t="s">
        <v>157</v>
      </c>
      <c r="C34" s="751" t="s">
        <v>502</v>
      </c>
      <c r="D34" s="994"/>
      <c r="E34" s="995"/>
      <c r="F34" s="995"/>
      <c r="G34" s="995"/>
      <c r="H34" s="995"/>
      <c r="I34" s="996"/>
    </row>
    <row r="35" spans="1:9" s="82" customFormat="1" x14ac:dyDescent="0.2">
      <c r="A35" s="727">
        <v>33</v>
      </c>
      <c r="B35" s="565"/>
      <c r="C35" s="2"/>
      <c r="D35" s="823"/>
      <c r="E35" s="824"/>
      <c r="F35" s="824"/>
      <c r="G35" s="824"/>
      <c r="H35" s="824"/>
      <c r="I35" s="825"/>
    </row>
    <row r="36" spans="1:9" s="123" customFormat="1" x14ac:dyDescent="0.2">
      <c r="A36" s="727">
        <v>34</v>
      </c>
      <c r="B36" s="565" t="s">
        <v>157</v>
      </c>
      <c r="C36" s="2" t="s">
        <v>503</v>
      </c>
      <c r="D36" s="997"/>
      <c r="E36" s="998"/>
      <c r="F36" s="998"/>
      <c r="G36" s="998"/>
      <c r="H36" s="998"/>
      <c r="I36" s="999"/>
    </row>
    <row r="37" spans="1:9" s="123" customFormat="1" x14ac:dyDescent="0.2">
      <c r="A37" s="732">
        <v>35</v>
      </c>
      <c r="B37" s="565"/>
      <c r="C37" s="2"/>
      <c r="D37" s="823"/>
      <c r="E37" s="824"/>
      <c r="F37" s="824"/>
      <c r="G37" s="824"/>
      <c r="H37" s="824"/>
      <c r="I37" s="825"/>
    </row>
    <row r="38" spans="1:9" s="123" customFormat="1" x14ac:dyDescent="0.2">
      <c r="A38" s="727">
        <v>36</v>
      </c>
      <c r="B38" s="565" t="s">
        <v>157</v>
      </c>
      <c r="C38" s="697" t="s">
        <v>208</v>
      </c>
      <c r="D38" s="1003"/>
      <c r="E38" s="1004"/>
      <c r="F38" s="1004"/>
      <c r="G38" s="1004"/>
      <c r="H38" s="1004"/>
      <c r="I38" s="1005"/>
    </row>
    <row r="39" spans="1:9" ht="13.5" thickBot="1" x14ac:dyDescent="0.25">
      <c r="A39" s="765">
        <v>37</v>
      </c>
      <c r="B39" s="724"/>
      <c r="C39" s="725"/>
      <c r="D39" s="980"/>
      <c r="E39" s="981"/>
      <c r="F39" s="981"/>
      <c r="G39" s="981"/>
      <c r="H39" s="981"/>
      <c r="I39" s="982"/>
    </row>
    <row r="42" spans="1:9" x14ac:dyDescent="0.2">
      <c r="D42" s="257"/>
    </row>
    <row r="49" spans="2:4" x14ac:dyDescent="0.2">
      <c r="B49" s="7"/>
      <c r="C49" s="7"/>
      <c r="D49" s="7"/>
    </row>
  </sheetData>
  <sheetProtection password="DF15" sheet="1" objects="1" scenarios="1"/>
  <customSheetViews>
    <customSheetView guid="{BBBDFB0D-0382-4063-96AC-44BAFDAB22E3}" showGridLines="0" hiddenColumns="1">
      <selection activeCell="A40" sqref="A40:I40"/>
      <pageMargins left="0.39370078740157483" right="0.39370078740157483" top="0.51181102362204722" bottom="0.51181102362204722" header="0.27559055118110237" footer="0.27559055118110237"/>
      <printOptions horizontalCentered="1"/>
      <pageSetup paperSize="9" orientation="portrait" r:id="rId1"/>
      <headerFooter alignWithMargins="0">
        <oddHeader>&amp;C&amp;"Arial,Fett"&amp;11Investitionskonzept</oddHeader>
      </headerFooter>
    </customSheetView>
    <customSheetView guid="{26C65640-A639-4B39-AAA9-2BD3FD601805}">
      <selection activeCell="G22" sqref="G22"/>
      <pageMargins left="0.39370078740157483" right="0.39370078740157483" top="0.51181102362204722" bottom="0.51181102362204722" header="0.27559055118110237" footer="0.27559055118110237"/>
      <printOptions horizontalCentered="1"/>
      <pageSetup paperSize="9" orientation="portrait" r:id="rId2"/>
      <headerFooter alignWithMargins="0">
        <oddHeader>&amp;C&amp;"Arial,Fett"&amp;11Investitionskonzept</oddHeader>
      </headerFooter>
    </customSheetView>
    <customSheetView guid="{BE2505B5-6FB1-42D5-9653-BA06AE8B9806}" showPageBreaks="1" printArea="1">
      <selection activeCell="G22" sqref="G22"/>
      <pageMargins left="0.39370078740157483" right="0.39370078740157483" top="0.51181102362204722" bottom="0.51181102362204722" header="0.27559055118110237" footer="0.27559055118110237"/>
      <printOptions horizontalCentered="1"/>
      <pageSetup paperSize="9" orientation="portrait" r:id="rId3"/>
      <headerFooter alignWithMargins="0">
        <oddHeader>&amp;C&amp;"Arial,Fett"&amp;11Investitionskonzept</oddHeader>
      </headerFooter>
    </customSheetView>
  </customSheetViews>
  <mergeCells count="11">
    <mergeCell ref="D39:I39"/>
    <mergeCell ref="C2:G2"/>
    <mergeCell ref="B25:D25"/>
    <mergeCell ref="B24:D24"/>
    <mergeCell ref="H25:I25"/>
    <mergeCell ref="F25:G25"/>
    <mergeCell ref="F26:H26"/>
    <mergeCell ref="D34:I34"/>
    <mergeCell ref="D36:I36"/>
    <mergeCell ref="B27:I27"/>
    <mergeCell ref="D38:I38"/>
  </mergeCells>
  <phoneticPr fontId="0" type="noConversion"/>
  <dataValidations count="2">
    <dataValidation type="list" allowBlank="1" showInputMessage="1" showErrorMessage="1" sqref="E24:E25">
      <formula1>$J$25:$J$26</formula1>
    </dataValidation>
    <dataValidation type="list" allowBlank="1" showInputMessage="1" showErrorMessage="1" sqref="H25">
      <formula1>$K$25:$K$28</formula1>
    </dataValidation>
  </dataValidations>
  <printOptions horizontalCentered="1"/>
  <pageMargins left="0.39370078740157483" right="0.39370078740157483" top="0.51181102362204722" bottom="0.51181102362204722" header="0.27559055118110237" footer="0.27559055118110237"/>
  <pageSetup paperSize="9" orientation="portrait" r:id="rId4"/>
  <headerFooter alignWithMargins="0">
    <oddHeader>&amp;C&amp;"Arial,Fett"&amp;11Investitionskonzept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activeCell="G5" sqref="G5"/>
    </sheetView>
  </sheetViews>
  <sheetFormatPr baseColWidth="10" defaultRowHeight="12.75" x14ac:dyDescent="0.2"/>
  <cols>
    <col min="1" max="1" width="2.7109375" customWidth="1"/>
    <col min="2" max="2" width="4.7109375" customWidth="1"/>
    <col min="3" max="3" width="16.42578125" bestFit="1" customWidth="1"/>
  </cols>
  <sheetData>
    <row r="1" spans="1:11" s="82" customFormat="1" ht="24.95" customHeight="1" thickBot="1" x14ac:dyDescent="0.25">
      <c r="A1" s="81" t="str">
        <f>'I_ 0'!A1</f>
        <v xml:space="preserve"> </v>
      </c>
      <c r="C1" s="303"/>
      <c r="D1" s="303"/>
      <c r="E1" s="303"/>
      <c r="F1" s="303"/>
      <c r="G1" s="303"/>
      <c r="H1" s="85" t="s">
        <v>448</v>
      </c>
      <c r="I1" s="464"/>
      <c r="J1" s="464"/>
      <c r="K1" s="464"/>
    </row>
    <row r="2" spans="1:11" s="82" customFormat="1" ht="20.100000000000001" customHeight="1" thickBot="1" x14ac:dyDescent="0.25">
      <c r="A2" s="99"/>
      <c r="B2" s="97"/>
      <c r="C2" s="931" t="s">
        <v>447</v>
      </c>
      <c r="D2" s="931"/>
      <c r="E2" s="931"/>
      <c r="F2" s="931"/>
      <c r="G2" s="931"/>
      <c r="H2" s="98"/>
      <c r="I2" s="464"/>
      <c r="J2" s="464"/>
      <c r="K2" s="464"/>
    </row>
    <row r="3" spans="1:11" s="123" customFormat="1" ht="20.100000000000001" customHeight="1" x14ac:dyDescent="0.2">
      <c r="A3" s="649">
        <v>1</v>
      </c>
      <c r="B3" s="766" t="s">
        <v>253</v>
      </c>
      <c r="C3" s="206"/>
      <c r="D3" s="206"/>
      <c r="E3" s="206"/>
      <c r="F3" s="767"/>
      <c r="G3" s="495" t="str">
        <f>CONCATENATE("IST ",'I_ 0'!J29,"")</f>
        <v>IST 2017</v>
      </c>
      <c r="H3" s="496" t="str">
        <f>CONCATENATE("ZIEL ",'I_ 0'!J30,"")</f>
        <v>ZIEL 2019</v>
      </c>
      <c r="I3" s="465"/>
      <c r="J3" s="465"/>
      <c r="K3" s="465"/>
    </row>
    <row r="4" spans="1:11" ht="20.100000000000001" customHeight="1" x14ac:dyDescent="0.2">
      <c r="A4" s="768">
        <v>2</v>
      </c>
      <c r="B4" s="769" t="s">
        <v>74</v>
      </c>
      <c r="C4" s="770"/>
      <c r="D4" s="770"/>
      <c r="E4" s="771"/>
      <c r="F4" s="772" t="s">
        <v>232</v>
      </c>
      <c r="G4" s="493"/>
      <c r="H4" s="494"/>
      <c r="I4" s="466"/>
      <c r="J4" s="466"/>
      <c r="K4" s="466"/>
    </row>
    <row r="5" spans="1:11" x14ac:dyDescent="0.2">
      <c r="A5" s="727">
        <v>3</v>
      </c>
      <c r="B5" s="565" t="s">
        <v>157</v>
      </c>
      <c r="C5" s="2" t="s">
        <v>76</v>
      </c>
      <c r="D5" s="2" t="s">
        <v>77</v>
      </c>
      <c r="E5" s="189"/>
      <c r="F5" s="773" t="s">
        <v>232</v>
      </c>
      <c r="G5" s="150"/>
      <c r="H5" s="240"/>
      <c r="I5" s="466"/>
      <c r="J5" s="466"/>
      <c r="K5" s="466"/>
    </row>
    <row r="6" spans="1:11" x14ac:dyDescent="0.2">
      <c r="A6" s="768">
        <v>4</v>
      </c>
      <c r="B6" s="774"/>
      <c r="C6" s="2"/>
      <c r="D6" s="2" t="s">
        <v>78</v>
      </c>
      <c r="E6" s="189"/>
      <c r="F6" s="773" t="s">
        <v>232</v>
      </c>
      <c r="G6" s="150"/>
      <c r="H6" s="240"/>
      <c r="I6" s="466"/>
      <c r="J6" s="466"/>
      <c r="K6" s="466"/>
    </row>
    <row r="7" spans="1:11" x14ac:dyDescent="0.2">
      <c r="A7" s="727">
        <v>5</v>
      </c>
      <c r="B7" s="565" t="s">
        <v>157</v>
      </c>
      <c r="C7" s="2" t="s">
        <v>79</v>
      </c>
      <c r="D7" s="2" t="s">
        <v>77</v>
      </c>
      <c r="E7" s="189"/>
      <c r="F7" s="773" t="s">
        <v>232</v>
      </c>
      <c r="G7" s="150"/>
      <c r="H7" s="240"/>
      <c r="I7" s="466"/>
      <c r="J7" s="466"/>
      <c r="K7" s="466"/>
    </row>
    <row r="8" spans="1:11" x14ac:dyDescent="0.2">
      <c r="A8" s="768">
        <v>6</v>
      </c>
      <c r="B8" s="774"/>
      <c r="C8" s="2"/>
      <c r="D8" s="2" t="s">
        <v>78</v>
      </c>
      <c r="E8" s="189"/>
      <c r="F8" s="773" t="s">
        <v>232</v>
      </c>
      <c r="G8" s="150"/>
      <c r="H8" s="240"/>
      <c r="I8" s="466"/>
      <c r="J8" s="466"/>
      <c r="K8" s="466"/>
    </row>
    <row r="9" spans="1:11" x14ac:dyDescent="0.2">
      <c r="A9" s="727">
        <v>7</v>
      </c>
      <c r="B9" s="565" t="s">
        <v>157</v>
      </c>
      <c r="C9" s="2" t="s">
        <v>80</v>
      </c>
      <c r="D9" s="2"/>
      <c r="E9" s="189"/>
      <c r="F9" s="773" t="s">
        <v>232</v>
      </c>
      <c r="G9" s="150"/>
      <c r="H9" s="240"/>
      <c r="I9" s="466"/>
      <c r="J9" s="466"/>
      <c r="K9" s="466"/>
    </row>
    <row r="10" spans="1:11" s="123" customFormat="1" ht="20.100000000000001" customHeight="1" x14ac:dyDescent="0.2">
      <c r="A10" s="680">
        <v>8</v>
      </c>
      <c r="B10" s="136" t="s">
        <v>279</v>
      </c>
      <c r="C10" s="133"/>
      <c r="D10" s="133"/>
      <c r="E10" s="133"/>
      <c r="F10" s="685"/>
      <c r="G10" s="608" t="str">
        <f>G3</f>
        <v>IST 2017</v>
      </c>
      <c r="H10" s="775" t="str">
        <f>H3</f>
        <v>ZIEL 2019</v>
      </c>
      <c r="I10" s="465"/>
      <c r="J10" s="465"/>
      <c r="K10" s="465"/>
    </row>
    <row r="11" spans="1:11" ht="20.100000000000001" customHeight="1" x14ac:dyDescent="0.2">
      <c r="A11" s="776">
        <v>9</v>
      </c>
      <c r="B11" s="769" t="s">
        <v>81</v>
      </c>
      <c r="C11" s="777"/>
      <c r="D11" s="771"/>
      <c r="E11" s="777"/>
      <c r="F11" s="772" t="s">
        <v>83</v>
      </c>
      <c r="G11" s="491"/>
      <c r="H11" s="492"/>
      <c r="I11" s="466"/>
      <c r="J11" s="466"/>
      <c r="K11" s="466"/>
    </row>
    <row r="12" spans="1:11" x14ac:dyDescent="0.2">
      <c r="A12" s="768">
        <v>10</v>
      </c>
      <c r="B12" s="565" t="s">
        <v>157</v>
      </c>
      <c r="C12" s="2" t="s">
        <v>82</v>
      </c>
      <c r="D12" s="189"/>
      <c r="E12" s="2"/>
      <c r="F12" s="773" t="s">
        <v>83</v>
      </c>
      <c r="G12" s="247"/>
      <c r="H12" s="248"/>
      <c r="I12" s="466"/>
      <c r="J12" s="466"/>
      <c r="K12" s="466"/>
    </row>
    <row r="13" spans="1:11" x14ac:dyDescent="0.2">
      <c r="A13" s="727">
        <v>11</v>
      </c>
      <c r="B13" s="565" t="s">
        <v>157</v>
      </c>
      <c r="C13" s="2" t="s">
        <v>84</v>
      </c>
      <c r="D13" s="189"/>
      <c r="E13" s="2"/>
      <c r="F13" s="773" t="s">
        <v>83</v>
      </c>
      <c r="G13" s="247"/>
      <c r="H13" s="248"/>
      <c r="I13" s="466"/>
      <c r="J13" s="466"/>
      <c r="K13" s="466"/>
    </row>
    <row r="14" spans="1:11" x14ac:dyDescent="0.2">
      <c r="A14" s="768">
        <v>12</v>
      </c>
      <c r="B14" s="565" t="s">
        <v>157</v>
      </c>
      <c r="C14" s="2" t="s">
        <v>85</v>
      </c>
      <c r="D14" s="189"/>
      <c r="E14" s="2"/>
      <c r="F14" s="773" t="s">
        <v>83</v>
      </c>
      <c r="G14" s="247"/>
      <c r="H14" s="248"/>
      <c r="I14" s="466"/>
      <c r="J14" s="466"/>
      <c r="K14" s="466"/>
    </row>
    <row r="15" spans="1:11" x14ac:dyDescent="0.2">
      <c r="A15" s="727">
        <v>13</v>
      </c>
      <c r="B15" s="565" t="s">
        <v>157</v>
      </c>
      <c r="C15" s="2" t="s">
        <v>86</v>
      </c>
      <c r="D15" s="189"/>
      <c r="E15" s="2"/>
      <c r="F15" s="773" t="s">
        <v>83</v>
      </c>
      <c r="G15" s="247"/>
      <c r="H15" s="248"/>
      <c r="I15" s="466"/>
      <c r="J15" s="466"/>
      <c r="K15" s="466"/>
    </row>
    <row r="16" spans="1:11" x14ac:dyDescent="0.2">
      <c r="A16" s="768">
        <v>14</v>
      </c>
      <c r="B16" s="705" t="s">
        <v>157</v>
      </c>
      <c r="C16" s="762" t="s">
        <v>87</v>
      </c>
      <c r="D16" s="754"/>
      <c r="E16" s="762"/>
      <c r="F16" s="778" t="s">
        <v>83</v>
      </c>
      <c r="G16" s="249"/>
      <c r="H16" s="250"/>
      <c r="I16" s="466"/>
      <c r="J16" s="466"/>
      <c r="K16" s="466"/>
    </row>
    <row r="17" spans="1:11" ht="20.100000000000001" customHeight="1" x14ac:dyDescent="0.2">
      <c r="A17" s="779">
        <v>15</v>
      </c>
      <c r="B17" s="769" t="s">
        <v>88</v>
      </c>
      <c r="C17" s="777"/>
      <c r="D17" s="771"/>
      <c r="E17" s="777"/>
      <c r="F17" s="772" t="s">
        <v>83</v>
      </c>
      <c r="G17" s="491"/>
      <c r="H17" s="492"/>
      <c r="I17" s="466"/>
      <c r="J17" s="466"/>
      <c r="K17" s="466"/>
    </row>
    <row r="18" spans="1:11" x14ac:dyDescent="0.2">
      <c r="A18" s="768">
        <v>16</v>
      </c>
      <c r="B18" s="565" t="s">
        <v>157</v>
      </c>
      <c r="C18" s="2" t="s">
        <v>251</v>
      </c>
      <c r="D18" s="189"/>
      <c r="E18" s="2"/>
      <c r="F18" s="773" t="s">
        <v>83</v>
      </c>
      <c r="G18" s="247"/>
      <c r="H18" s="248"/>
      <c r="I18" s="466"/>
      <c r="J18" s="466"/>
      <c r="K18" s="466"/>
    </row>
    <row r="19" spans="1:11" x14ac:dyDescent="0.2">
      <c r="A19" s="727">
        <v>17</v>
      </c>
      <c r="B19" s="565" t="s">
        <v>157</v>
      </c>
      <c r="C19" s="2" t="s">
        <v>252</v>
      </c>
      <c r="D19" s="189"/>
      <c r="E19" s="2"/>
      <c r="F19" s="773" t="s">
        <v>83</v>
      </c>
      <c r="G19" s="247"/>
      <c r="H19" s="248"/>
      <c r="I19" s="466"/>
      <c r="J19" s="466"/>
      <c r="K19" s="466"/>
    </row>
    <row r="20" spans="1:11" x14ac:dyDescent="0.2">
      <c r="A20" s="768">
        <v>18</v>
      </c>
      <c r="B20" s="705" t="s">
        <v>157</v>
      </c>
      <c r="C20" s="762" t="s">
        <v>87</v>
      </c>
      <c r="D20" s="754"/>
      <c r="E20" s="762"/>
      <c r="F20" s="778" t="s">
        <v>83</v>
      </c>
      <c r="G20" s="249"/>
      <c r="H20" s="250"/>
      <c r="I20" s="466"/>
      <c r="J20" s="466"/>
      <c r="K20" s="466"/>
    </row>
    <row r="21" spans="1:11" ht="22.5" customHeight="1" x14ac:dyDescent="0.2">
      <c r="A21" s="780">
        <v>19</v>
      </c>
      <c r="B21" s="781" t="s">
        <v>763</v>
      </c>
      <c r="C21" s="782"/>
      <c r="D21" s="782"/>
      <c r="E21" s="782"/>
      <c r="F21" s="783"/>
      <c r="G21" s="608" t="str">
        <f>G3</f>
        <v>IST 2017</v>
      </c>
      <c r="H21" s="775" t="str">
        <f>H3</f>
        <v>ZIEL 2019</v>
      </c>
      <c r="I21" s="466"/>
      <c r="J21" s="466"/>
      <c r="K21" s="466"/>
    </row>
    <row r="22" spans="1:11" ht="23.25" customHeight="1" x14ac:dyDescent="0.3">
      <c r="A22" s="784">
        <v>21</v>
      </c>
      <c r="B22" s="785" t="s">
        <v>157</v>
      </c>
      <c r="C22" s="786" t="s">
        <v>765</v>
      </c>
      <c r="D22" s="787"/>
      <c r="E22" s="787"/>
      <c r="F22" s="788" t="s">
        <v>83</v>
      </c>
      <c r="G22" s="483"/>
      <c r="H22" s="484"/>
      <c r="I22" s="466"/>
      <c r="J22" s="466"/>
      <c r="K22" s="466"/>
    </row>
    <row r="23" spans="1:11" ht="14.25" customHeight="1" x14ac:dyDescent="0.3">
      <c r="A23" s="784">
        <v>22</v>
      </c>
      <c r="B23" s="785" t="s">
        <v>157</v>
      </c>
      <c r="C23" s="786" t="s">
        <v>766</v>
      </c>
      <c r="D23" s="787"/>
      <c r="E23" s="787"/>
      <c r="F23" s="788" t="s">
        <v>83</v>
      </c>
      <c r="G23" s="483"/>
      <c r="H23" s="484"/>
      <c r="I23" s="466"/>
      <c r="J23" s="466"/>
      <c r="K23" s="466"/>
    </row>
    <row r="24" spans="1:11" ht="14.25" customHeight="1" x14ac:dyDescent="0.3">
      <c r="A24" s="784">
        <v>23</v>
      </c>
      <c r="B24" s="785" t="s">
        <v>157</v>
      </c>
      <c r="C24" s="786" t="s">
        <v>69</v>
      </c>
      <c r="D24" s="787"/>
      <c r="E24" s="787"/>
      <c r="F24" s="788" t="s">
        <v>83</v>
      </c>
      <c r="G24" s="483"/>
      <c r="H24" s="484"/>
      <c r="I24" s="466"/>
      <c r="J24" s="466"/>
      <c r="K24" s="466"/>
    </row>
    <row r="25" spans="1:11" ht="14.25" customHeight="1" x14ac:dyDescent="0.3">
      <c r="A25" s="784">
        <v>24</v>
      </c>
      <c r="B25" s="785" t="s">
        <v>157</v>
      </c>
      <c r="C25" s="786" t="s">
        <v>67</v>
      </c>
      <c r="D25" s="787"/>
      <c r="E25" s="787"/>
      <c r="F25" s="788" t="s">
        <v>83</v>
      </c>
      <c r="G25" s="485"/>
      <c r="H25" s="486"/>
      <c r="I25" s="466"/>
      <c r="J25" s="466"/>
      <c r="K25" s="466"/>
    </row>
    <row r="26" spans="1:11" ht="14.25" customHeight="1" x14ac:dyDescent="0.3">
      <c r="A26" s="784">
        <v>25</v>
      </c>
      <c r="B26" s="785" t="s">
        <v>157</v>
      </c>
      <c r="C26" s="786" t="s">
        <v>767</v>
      </c>
      <c r="D26" s="787"/>
      <c r="E26" s="787"/>
      <c r="F26" s="788" t="s">
        <v>83</v>
      </c>
      <c r="G26" s="485"/>
      <c r="H26" s="486"/>
      <c r="I26" s="466"/>
      <c r="J26" s="466"/>
      <c r="K26" s="466"/>
    </row>
    <row r="27" spans="1:11" ht="14.25" customHeight="1" x14ac:dyDescent="0.3">
      <c r="A27" s="784">
        <v>26</v>
      </c>
      <c r="B27" s="785" t="s">
        <v>157</v>
      </c>
      <c r="C27" s="786" t="s">
        <v>768</v>
      </c>
      <c r="D27" s="787"/>
      <c r="E27" s="787"/>
      <c r="F27" s="788" t="s">
        <v>83</v>
      </c>
      <c r="G27" s="485"/>
      <c r="H27" s="486"/>
      <c r="I27" s="466"/>
      <c r="J27" s="466"/>
      <c r="K27" s="466"/>
    </row>
    <row r="28" spans="1:11" ht="14.25" customHeight="1" thickBot="1" x14ac:dyDescent="0.35">
      <c r="A28" s="789">
        <v>27</v>
      </c>
      <c r="B28" s="790" t="s">
        <v>157</v>
      </c>
      <c r="C28" s="791" t="s">
        <v>87</v>
      </c>
      <c r="D28" s="792"/>
      <c r="E28" s="792"/>
      <c r="F28" s="793" t="s">
        <v>83</v>
      </c>
      <c r="G28" s="487" t="s">
        <v>764</v>
      </c>
      <c r="H28" s="488" t="s">
        <v>764</v>
      </c>
      <c r="I28" s="466"/>
      <c r="J28" s="466"/>
      <c r="K28" s="466"/>
    </row>
    <row r="29" spans="1:11" ht="14.25" customHeight="1" x14ac:dyDescent="0.2">
      <c r="I29" s="466"/>
      <c r="J29" s="466"/>
      <c r="K29" s="466"/>
    </row>
    <row r="30" spans="1:11" x14ac:dyDescent="0.2">
      <c r="A30" s="466"/>
      <c r="B30" s="466"/>
      <c r="C30" s="466"/>
      <c r="D30" s="466"/>
      <c r="E30" s="466"/>
      <c r="F30" s="466"/>
      <c r="G30" s="466"/>
      <c r="H30" s="466"/>
      <c r="I30" s="466"/>
      <c r="J30" s="466"/>
    </row>
    <row r="31" spans="1:11" x14ac:dyDescent="0.2">
      <c r="A31" s="466"/>
      <c r="B31" s="466"/>
      <c r="C31" s="466"/>
      <c r="D31" s="466"/>
      <c r="E31" s="466"/>
      <c r="F31" s="466"/>
      <c r="G31" s="466"/>
      <c r="H31" s="466"/>
      <c r="I31" s="466"/>
      <c r="J31" s="466"/>
    </row>
    <row r="32" spans="1:11" x14ac:dyDescent="0.2">
      <c r="A32" s="466"/>
      <c r="B32" s="466"/>
      <c r="C32" s="466"/>
      <c r="D32" s="466"/>
      <c r="E32" s="466"/>
      <c r="F32" s="466"/>
      <c r="G32" s="466"/>
      <c r="H32" s="466"/>
      <c r="I32" s="466"/>
      <c r="J32" s="466"/>
    </row>
    <row r="33" spans="1:10" x14ac:dyDescent="0.2">
      <c r="A33" s="466"/>
      <c r="B33" s="466"/>
      <c r="C33" s="466"/>
      <c r="D33" s="466"/>
      <c r="E33" s="466"/>
      <c r="F33" s="466"/>
      <c r="G33" s="466"/>
      <c r="H33" s="466"/>
      <c r="I33" s="466"/>
      <c r="J33" s="466"/>
    </row>
  </sheetData>
  <sheetProtection password="DF15" sheet="1" objects="1" scenarios="1"/>
  <customSheetViews>
    <customSheetView guid="{BBBDFB0D-0382-4063-96AC-44BAFDAB22E3}" scale="120" showGridLines="0">
      <selection activeCell="J10" sqref="J10"/>
      <pageMargins left="0.59055118110236227" right="0.59055118110236227" top="0.51181102362204722" bottom="0.51181102362204722" header="0.27559055118110237" footer="0.27559055118110237"/>
      <printOptions horizontalCentered="1"/>
      <pageSetup paperSize="9" orientation="portrait" r:id="rId1"/>
      <headerFooter alignWithMargins="0">
        <oddHeader>&amp;C&amp;"Arial,Fett"&amp;11Investitionskonzept</oddHeader>
      </headerFooter>
    </customSheetView>
    <customSheetView guid="{26C65640-A639-4B39-AAA9-2BD3FD601805}" scale="137" showPageBreaks="1" printArea="1" topLeftCell="A7">
      <selection activeCell="Q12" sqref="Q12"/>
      <pageMargins left="0.59055118110236227" right="0.59055118110236227" top="0.51181102362204722" bottom="0.51181102362204722" header="0.27559055118110237" footer="0.27559055118110237"/>
      <printOptions horizontalCentered="1"/>
      <pageSetup paperSize="9" orientation="portrait" r:id="rId2"/>
      <headerFooter alignWithMargins="0">
        <oddHeader>&amp;C&amp;"Arial,Fett"&amp;11Investitionskonzept</oddHeader>
      </headerFooter>
    </customSheetView>
    <customSheetView guid="{BE2505B5-6FB1-42D5-9653-BA06AE8B9806}" scale="137" showPageBreaks="1" printArea="1" topLeftCell="A7">
      <selection activeCell="Q12" sqref="Q12"/>
      <pageMargins left="0.59055118110236227" right="0.59055118110236227" top="0.51181102362204722" bottom="0.51181102362204722" header="0.27559055118110237" footer="0.27559055118110237"/>
      <printOptions horizontalCentered="1"/>
      <pageSetup paperSize="9" orientation="portrait" r:id="rId3"/>
      <headerFooter alignWithMargins="0">
        <oddHeader>&amp;C&amp;"Arial,Fett"&amp;11Investitionskonzept</oddHeader>
      </headerFooter>
    </customSheetView>
  </customSheetViews>
  <mergeCells count="1">
    <mergeCell ref="C2:G2"/>
  </mergeCells>
  <phoneticPr fontId="0" type="noConversion"/>
  <dataValidations count="2">
    <dataValidation type="whole" allowBlank="1" showInputMessage="1" showErrorMessage="1" sqref="G4:H9">
      <formula1>0</formula1>
      <formula2>99999999</formula2>
    </dataValidation>
    <dataValidation type="decimal" allowBlank="1" showInputMessage="1" showErrorMessage="1" sqref="G11:H20 G22:G28 H22:H28">
      <formula1>0</formula1>
      <formula2>100</formula2>
    </dataValidation>
  </dataValidations>
  <printOptions horizontalCentered="1"/>
  <pageMargins left="0.59055118110236227" right="0.59055118110236227" top="0.51181102362204722" bottom="0.51181102362204722" header="0.27559055118110237" footer="0.27559055118110237"/>
  <pageSetup paperSize="9" orientation="portrait" r:id="rId4"/>
  <headerFooter alignWithMargins="0">
    <oddHeader>&amp;C&amp;"Arial,Fett"&amp;11Investitionskonzept</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337</vt:i4>
      </vt:variant>
    </vt:vector>
  </HeadingPairs>
  <TitlesOfParts>
    <vt:vector size="348" baseType="lpstr">
      <vt:lpstr>Deckblatt</vt:lpstr>
      <vt:lpstr>I_ 0</vt:lpstr>
      <vt:lpstr>I_1</vt:lpstr>
      <vt:lpstr>I_2</vt:lpstr>
      <vt:lpstr>I_3</vt:lpstr>
      <vt:lpstr>I_4</vt:lpstr>
      <vt:lpstr>I_5a</vt:lpstr>
      <vt:lpstr>I_5b</vt:lpstr>
      <vt:lpstr>I_GB</vt:lpstr>
      <vt:lpstr>VarList</vt:lpstr>
      <vt:lpstr>Kommentar_VarList</vt:lpstr>
      <vt:lpstr>Deckblatt!Druckbereich</vt:lpstr>
      <vt:lpstr>'I_ 0'!Druckbereich</vt:lpstr>
      <vt:lpstr>I_1!Druckbereich</vt:lpstr>
      <vt:lpstr>I_2!Druckbereich</vt:lpstr>
      <vt:lpstr>I_3!Druckbereich</vt:lpstr>
      <vt:lpstr>I_4!Druckbereich</vt:lpstr>
      <vt:lpstr>I_5a!Druckbereich</vt:lpstr>
      <vt:lpstr>I_5b!Druckbereich</vt:lpstr>
      <vt:lpstr>I_GB!Druckbereich</vt:lpstr>
      <vt:lpstr>Kommentar_VarList!Druckbereich</vt:lpstr>
      <vt:lpstr>VarList!Druckbereich</vt:lpstr>
      <vt:lpstr>v_1</vt:lpstr>
      <vt:lpstr>v_10</vt:lpstr>
      <vt:lpstr>v_100</vt:lpstr>
      <vt:lpstr>v_101</vt:lpstr>
      <vt:lpstr>v_102</vt:lpstr>
      <vt:lpstr>v_103</vt:lpstr>
      <vt:lpstr>v_104</vt:lpstr>
      <vt:lpstr>v_105</vt:lpstr>
      <vt:lpstr>v_11</vt:lpstr>
      <vt:lpstr>v_110</vt:lpstr>
      <vt:lpstr>v_111</vt:lpstr>
      <vt:lpstr>v_112</vt:lpstr>
      <vt:lpstr>v_113</vt:lpstr>
      <vt:lpstr>v_118</vt:lpstr>
      <vt:lpstr>v_119</vt:lpstr>
      <vt:lpstr>v_12</vt:lpstr>
      <vt:lpstr>v_121</vt:lpstr>
      <vt:lpstr>v_122</vt:lpstr>
      <vt:lpstr>v_123</vt:lpstr>
      <vt:lpstr>v_124</vt:lpstr>
      <vt:lpstr>v_125</vt:lpstr>
      <vt:lpstr>v_127</vt:lpstr>
      <vt:lpstr>v_128</vt:lpstr>
      <vt:lpstr>v_129</vt:lpstr>
      <vt:lpstr>v_13</vt:lpstr>
      <vt:lpstr>v_131</vt:lpstr>
      <vt:lpstr>v_132</vt:lpstr>
      <vt:lpstr>v_134</vt:lpstr>
      <vt:lpstr>v_135</vt:lpstr>
      <vt:lpstr>v_136</vt:lpstr>
      <vt:lpstr>v_137</vt:lpstr>
      <vt:lpstr>v_138</vt:lpstr>
      <vt:lpstr>v_14</vt:lpstr>
      <vt:lpstr>v_140</vt:lpstr>
      <vt:lpstr>v_141</vt:lpstr>
      <vt:lpstr>v_142</vt:lpstr>
      <vt:lpstr>v_144</vt:lpstr>
      <vt:lpstr>v_145</vt:lpstr>
      <vt:lpstr>v_146</vt:lpstr>
      <vt:lpstr>v_147</vt:lpstr>
      <vt:lpstr>v_148</vt:lpstr>
      <vt:lpstr>v_149</vt:lpstr>
      <vt:lpstr>v_15</vt:lpstr>
      <vt:lpstr>v_150</vt:lpstr>
      <vt:lpstr>v_151</vt:lpstr>
      <vt:lpstr>v_152</vt:lpstr>
      <vt:lpstr>v_153</vt:lpstr>
      <vt:lpstr>v_154</vt:lpstr>
      <vt:lpstr>v_155</vt:lpstr>
      <vt:lpstr>v_156</vt:lpstr>
      <vt:lpstr>v_157</vt:lpstr>
      <vt:lpstr>v_158</vt:lpstr>
      <vt:lpstr>v_159</vt:lpstr>
      <vt:lpstr>v_16</vt:lpstr>
      <vt:lpstr>v_160</vt:lpstr>
      <vt:lpstr>v_161</vt:lpstr>
      <vt:lpstr>v_162</vt:lpstr>
      <vt:lpstr>v_163</vt:lpstr>
      <vt:lpstr>v_17</vt:lpstr>
      <vt:lpstr>v_174</vt:lpstr>
      <vt:lpstr>v_175</vt:lpstr>
      <vt:lpstr>v_176</vt:lpstr>
      <vt:lpstr>v_177</vt:lpstr>
      <vt:lpstr>v_178</vt:lpstr>
      <vt:lpstr>v_179</vt:lpstr>
      <vt:lpstr>v_18</vt:lpstr>
      <vt:lpstr>v_180</vt:lpstr>
      <vt:lpstr>v_181</vt:lpstr>
      <vt:lpstr>v_182</vt:lpstr>
      <vt:lpstr>v_183</vt:lpstr>
      <vt:lpstr>v_184</vt:lpstr>
      <vt:lpstr>v_185</vt:lpstr>
      <vt:lpstr>v_186</vt:lpstr>
      <vt:lpstr>v_187</vt:lpstr>
      <vt:lpstr>v_188</vt:lpstr>
      <vt:lpstr>v_189</vt:lpstr>
      <vt:lpstr>v_19</vt:lpstr>
      <vt:lpstr>v_190</vt:lpstr>
      <vt:lpstr>v_191</vt:lpstr>
      <vt:lpstr>v_192</vt:lpstr>
      <vt:lpstr>v_193</vt:lpstr>
      <vt:lpstr>v_194</vt:lpstr>
      <vt:lpstr>v_195</vt:lpstr>
      <vt:lpstr>v_196</vt:lpstr>
      <vt:lpstr>v_197</vt:lpstr>
      <vt:lpstr>v_198</vt:lpstr>
      <vt:lpstr>v_199</vt:lpstr>
      <vt:lpstr>v_2</vt:lpstr>
      <vt:lpstr>v_20</vt:lpstr>
      <vt:lpstr>v_200</vt:lpstr>
      <vt:lpstr>v_201</vt:lpstr>
      <vt:lpstr>v_21</vt:lpstr>
      <vt:lpstr>v_22</vt:lpstr>
      <vt:lpstr>v_23</vt:lpstr>
      <vt:lpstr>v_24</vt:lpstr>
      <vt:lpstr>v_25</vt:lpstr>
      <vt:lpstr>v_254</vt:lpstr>
      <vt:lpstr>v_255</vt:lpstr>
      <vt:lpstr>v_256</vt:lpstr>
      <vt:lpstr>v_257</vt:lpstr>
      <vt:lpstr>v_258</vt:lpstr>
      <vt:lpstr>v_259</vt:lpstr>
      <vt:lpstr>v_26</vt:lpstr>
      <vt:lpstr>v_260</vt:lpstr>
      <vt:lpstr>v_261</vt:lpstr>
      <vt:lpstr>v_262</vt:lpstr>
      <vt:lpstr>v_263</vt:lpstr>
      <vt:lpstr>v_264</vt:lpstr>
      <vt:lpstr>v_265</vt:lpstr>
      <vt:lpstr>v_266</vt:lpstr>
      <vt:lpstr>v_267</vt:lpstr>
      <vt:lpstr>v_268</vt:lpstr>
      <vt:lpstr>v_269</vt:lpstr>
      <vt:lpstr>v_27</vt:lpstr>
      <vt:lpstr>v_270</vt:lpstr>
      <vt:lpstr>v_271</vt:lpstr>
      <vt:lpstr>v_272</vt:lpstr>
      <vt:lpstr>v_273</vt:lpstr>
      <vt:lpstr>v_274</vt:lpstr>
      <vt:lpstr>v_275</vt:lpstr>
      <vt:lpstr>v_276</vt:lpstr>
      <vt:lpstr>v_277</vt:lpstr>
      <vt:lpstr>v_278</vt:lpstr>
      <vt:lpstr>v_279</vt:lpstr>
      <vt:lpstr>v_28</vt:lpstr>
      <vt:lpstr>v_280</vt:lpstr>
      <vt:lpstr>v_281</vt:lpstr>
      <vt:lpstr>v_282</vt:lpstr>
      <vt:lpstr>v_283</vt:lpstr>
      <vt:lpstr>v_284</vt:lpstr>
      <vt:lpstr>v_285</vt:lpstr>
      <vt:lpstr>v_286</vt:lpstr>
      <vt:lpstr>v_287</vt:lpstr>
      <vt:lpstr>v_288</vt:lpstr>
      <vt:lpstr>v_289</vt:lpstr>
      <vt:lpstr>v_29</vt:lpstr>
      <vt:lpstr>v_290</vt:lpstr>
      <vt:lpstr>v_291</vt:lpstr>
      <vt:lpstr>v_292</vt:lpstr>
      <vt:lpstr>v_293</vt:lpstr>
      <vt:lpstr>v_294</vt:lpstr>
      <vt:lpstr>v_295</vt:lpstr>
      <vt:lpstr>v_296</vt:lpstr>
      <vt:lpstr>v_297</vt:lpstr>
      <vt:lpstr>v_298</vt:lpstr>
      <vt:lpstr>v_299</vt:lpstr>
      <vt:lpstr>v_3</vt:lpstr>
      <vt:lpstr>v_30</vt:lpstr>
      <vt:lpstr>v_300</vt:lpstr>
      <vt:lpstr>v_301</vt:lpstr>
      <vt:lpstr>v_302</vt:lpstr>
      <vt:lpstr>v_303</vt:lpstr>
      <vt:lpstr>v_304</vt:lpstr>
      <vt:lpstr>v_305</vt:lpstr>
      <vt:lpstr>v_306</vt:lpstr>
      <vt:lpstr>v_307</vt:lpstr>
      <vt:lpstr>v_308</vt:lpstr>
      <vt:lpstr>v_309</vt:lpstr>
      <vt:lpstr>v_31</vt:lpstr>
      <vt:lpstr>v_310</vt:lpstr>
      <vt:lpstr>v_311</vt:lpstr>
      <vt:lpstr>v_312</vt:lpstr>
      <vt:lpstr>v_313</vt:lpstr>
      <vt:lpstr>v_314</vt:lpstr>
      <vt:lpstr>v_315</vt:lpstr>
      <vt:lpstr>v_316</vt:lpstr>
      <vt:lpstr>v_317</vt:lpstr>
      <vt:lpstr>v_318</vt:lpstr>
      <vt:lpstr>v_319</vt:lpstr>
      <vt:lpstr>v_32</vt:lpstr>
      <vt:lpstr>v_320</vt:lpstr>
      <vt:lpstr>v_321</vt:lpstr>
      <vt:lpstr>v_322</vt:lpstr>
      <vt:lpstr>v_323</vt:lpstr>
      <vt:lpstr>v_324</vt:lpstr>
      <vt:lpstr>v_325</vt:lpstr>
      <vt:lpstr>v_328</vt:lpstr>
      <vt:lpstr>v_329</vt:lpstr>
      <vt:lpstr>v_33</vt:lpstr>
      <vt:lpstr>v_330</vt:lpstr>
      <vt:lpstr>v_331</vt:lpstr>
      <vt:lpstr>v_332</vt:lpstr>
      <vt:lpstr>v_333</vt:lpstr>
      <vt:lpstr>v_334</vt:lpstr>
      <vt:lpstr>v_335</vt:lpstr>
      <vt:lpstr>v_337</vt:lpstr>
      <vt:lpstr>v_338</vt:lpstr>
      <vt:lpstr>v_339</vt:lpstr>
      <vt:lpstr>v_34</vt:lpstr>
      <vt:lpstr>v_340</vt:lpstr>
      <vt:lpstr>v_341</vt:lpstr>
      <vt:lpstr>v_342</vt:lpstr>
      <vt:lpstr>v_343</vt:lpstr>
      <vt:lpstr>v_344</vt:lpstr>
      <vt:lpstr>v_345</vt:lpstr>
      <vt:lpstr>v_346</vt:lpstr>
      <vt:lpstr>v_347</vt:lpstr>
      <vt:lpstr>v_348</vt:lpstr>
      <vt:lpstr>v_349</vt:lpstr>
      <vt:lpstr>v_35</vt:lpstr>
      <vt:lpstr>v_350</vt:lpstr>
      <vt:lpstr>v_351</vt:lpstr>
      <vt:lpstr>v_352</vt:lpstr>
      <vt:lpstr>v_355</vt:lpstr>
      <vt:lpstr>v_356</vt:lpstr>
      <vt:lpstr>v_357</vt:lpstr>
      <vt:lpstr>v_358</vt:lpstr>
      <vt:lpstr>v_359</vt:lpstr>
      <vt:lpstr>v_36</vt:lpstr>
      <vt:lpstr>v_360</vt:lpstr>
      <vt:lpstr>v_37</vt:lpstr>
      <vt:lpstr>v_374</vt:lpstr>
      <vt:lpstr>v_375</vt:lpstr>
      <vt:lpstr>v_378</vt:lpstr>
      <vt:lpstr>v_379</vt:lpstr>
      <vt:lpstr>v_38</vt:lpstr>
      <vt:lpstr>v_380</vt:lpstr>
      <vt:lpstr>v_381</vt:lpstr>
      <vt:lpstr>v_382</vt:lpstr>
      <vt:lpstr>v_383</vt:lpstr>
      <vt:lpstr>v_384</vt:lpstr>
      <vt:lpstr>v_385</vt:lpstr>
      <vt:lpstr>v_386</vt:lpstr>
      <vt:lpstr>v_387</vt:lpstr>
      <vt:lpstr>v_388</vt:lpstr>
      <vt:lpstr>v_389</vt:lpstr>
      <vt:lpstr>v_39</vt:lpstr>
      <vt:lpstr>v_390</vt:lpstr>
      <vt:lpstr>v_391</vt:lpstr>
      <vt:lpstr>v_392</vt:lpstr>
      <vt:lpstr>v_393</vt:lpstr>
      <vt:lpstr>v_394</vt:lpstr>
      <vt:lpstr>v_395</vt:lpstr>
      <vt:lpstr>v_396</vt:lpstr>
      <vt:lpstr>v_397</vt:lpstr>
      <vt:lpstr>v_398</vt:lpstr>
      <vt:lpstr>v_399</vt:lpstr>
      <vt:lpstr>v_4</vt:lpstr>
      <vt:lpstr>v_40</vt:lpstr>
      <vt:lpstr>v_400</vt:lpstr>
      <vt:lpstr>v_401</vt:lpstr>
      <vt:lpstr>v_402</vt:lpstr>
      <vt:lpstr>v_403</vt:lpstr>
      <vt:lpstr>v_404</vt:lpstr>
      <vt:lpstr>v_405</vt:lpstr>
      <vt:lpstr>v_406</vt:lpstr>
      <vt:lpstr>v_407</vt:lpstr>
      <vt:lpstr>v_408</vt:lpstr>
      <vt:lpstr>v_409</vt:lpstr>
      <vt:lpstr>v_41</vt:lpstr>
      <vt:lpstr>v_410</vt:lpstr>
      <vt:lpstr>v_411</vt:lpstr>
      <vt:lpstr>v_412</vt:lpstr>
      <vt:lpstr>v_413</vt:lpstr>
      <vt:lpstr>v_414</vt:lpstr>
      <vt:lpstr>v_415</vt:lpstr>
      <vt:lpstr>v_416</vt:lpstr>
      <vt:lpstr>v_417</vt:lpstr>
      <vt:lpstr>v_418</vt:lpstr>
      <vt:lpstr>v_42</vt:lpstr>
      <vt:lpstr>v_420</vt:lpstr>
      <vt:lpstr>v_421</vt:lpstr>
      <vt:lpstr>v_422</vt:lpstr>
      <vt:lpstr>v_423</vt:lpstr>
      <vt:lpstr>v_424</vt:lpstr>
      <vt:lpstr>v_425</vt:lpstr>
      <vt:lpstr>v_427</vt:lpstr>
      <vt:lpstr>v_43</vt:lpstr>
      <vt:lpstr>v_431</vt:lpstr>
      <vt:lpstr>v_432</vt:lpstr>
      <vt:lpstr>v_433</vt:lpstr>
      <vt:lpstr>v_434</vt:lpstr>
      <vt:lpstr>v_435</vt:lpstr>
      <vt:lpstr>v_436</vt:lpstr>
      <vt:lpstr>v_438</vt:lpstr>
      <vt:lpstr>v_44</vt:lpstr>
      <vt:lpstr>v_440</vt:lpstr>
      <vt:lpstr>v_442</vt:lpstr>
      <vt:lpstr>v_444</vt:lpstr>
      <vt:lpstr>v_446</vt:lpstr>
      <vt:lpstr>v_447</vt:lpstr>
      <vt:lpstr>v_448</vt:lpstr>
      <vt:lpstr>v_45</vt:lpstr>
      <vt:lpstr>v_46</vt:lpstr>
      <vt:lpstr>v_47</vt:lpstr>
      <vt:lpstr>v_48</vt:lpstr>
      <vt:lpstr>v_49</vt:lpstr>
      <vt:lpstr>v_5</vt:lpstr>
      <vt:lpstr>v_50</vt:lpstr>
      <vt:lpstr>v_51</vt:lpstr>
      <vt:lpstr>v_52</vt:lpstr>
      <vt:lpstr>v_53</vt:lpstr>
      <vt:lpstr>v_54</vt:lpstr>
      <vt:lpstr>v_55</vt:lpstr>
      <vt:lpstr>v_56</vt:lpstr>
      <vt:lpstr>v_57</vt:lpstr>
      <vt:lpstr>v_58</vt:lpstr>
      <vt:lpstr>v_59</vt:lpstr>
      <vt:lpstr>v_6</vt:lpstr>
      <vt:lpstr>v_60</vt:lpstr>
      <vt:lpstr>v_61</vt:lpstr>
      <vt:lpstr>v_62</vt:lpstr>
      <vt:lpstr>v_63</vt:lpstr>
      <vt:lpstr>v_64</vt:lpstr>
      <vt:lpstr>v_65</vt:lpstr>
      <vt:lpstr>v_66</vt:lpstr>
      <vt:lpstr>v_67</vt:lpstr>
      <vt:lpstr>v_68</vt:lpstr>
      <vt:lpstr>v_69</vt:lpstr>
      <vt:lpstr>v_7</vt:lpstr>
      <vt:lpstr>v_70</vt:lpstr>
      <vt:lpstr>v_71</vt:lpstr>
      <vt:lpstr>v_72</vt:lpstr>
      <vt:lpstr>v_73</vt:lpstr>
      <vt:lpstr>v_8</vt:lpstr>
      <vt:lpstr>v_9</vt:lpstr>
      <vt:lpstr>v_90</vt:lpstr>
      <vt:lpstr>v_91</vt:lpstr>
      <vt:lpstr>v_92</vt:lpstr>
      <vt:lpstr>v_93</vt:lpstr>
      <vt:lpstr>v_94</vt:lpstr>
      <vt:lpstr>v_95</vt:lpstr>
      <vt:lpstr>v_96</vt:lpstr>
      <vt:lpstr>v_97</vt:lpstr>
      <vt:lpstr>v_98</vt:lpstr>
      <vt:lpstr>v_99</vt:lpstr>
    </vt:vector>
  </TitlesOfParts>
  <Company>FAL in Braunschweig/LwK Hannover/LwK Weser-Ems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Investitionskonzept 2003</dc:title>
  <dc:subject>Investitionskonzept zur Erfassung ldw. Betriebsdaten ab dem Jahr 2003 im AFP</dc:subject>
  <dc:creator>FAL Institut für Betriebswirtschaft/LwK Hannover Referat 23</dc:creator>
  <dc:description>Änderung am 07.03.2003,10.03.2003,21.01.2004</dc:description>
  <cp:lastModifiedBy>Harald Harms</cp:lastModifiedBy>
  <cp:lastPrinted>2016-01-22T12:02:28Z</cp:lastPrinted>
  <dcterms:created xsi:type="dcterms:W3CDTF">2002-04-15T12:11:45Z</dcterms:created>
  <dcterms:modified xsi:type="dcterms:W3CDTF">2017-07-28T09:41:41Z</dcterms:modified>
</cp:coreProperties>
</file>